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2\016 - Zateplení budovy MŠ Na Paloučku na ulici Horova 960\01 ZADÁVACÍ DOKUMENTACE\"/>
    </mc:Choice>
  </mc:AlternateContent>
  <xr:revisionPtr revIDLastSave="0" documentId="13_ncr:1_{02CBEC80-1B40-4D2C-9EA6-DE6233CB265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Pol'!$A$1:$U$465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AC455" i="12"/>
  <c r="G9" i="12"/>
  <c r="M9" i="12" s="1"/>
  <c r="I9" i="12"/>
  <c r="K9" i="12"/>
  <c r="O9" i="12"/>
  <c r="Q9" i="12"/>
  <c r="U9" i="12"/>
  <c r="G17" i="12"/>
  <c r="I17" i="12"/>
  <c r="K17" i="12"/>
  <c r="O17" i="12"/>
  <c r="Q17" i="12"/>
  <c r="U17" i="12"/>
  <c r="G25" i="12"/>
  <c r="I25" i="12"/>
  <c r="K25" i="12"/>
  <c r="M25" i="12"/>
  <c r="O25" i="12"/>
  <c r="Q25" i="12"/>
  <c r="U25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4" i="12"/>
  <c r="I34" i="12"/>
  <c r="K34" i="12"/>
  <c r="O34" i="12"/>
  <c r="Q34" i="12"/>
  <c r="U34" i="12"/>
  <c r="G36" i="12"/>
  <c r="I36" i="12"/>
  <c r="K36" i="12"/>
  <c r="M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O42" i="12"/>
  <c r="U42" i="12"/>
  <c r="G43" i="12"/>
  <c r="G42" i="12" s="1"/>
  <c r="I53" i="1" s="1"/>
  <c r="I43" i="12"/>
  <c r="I42" i="12" s="1"/>
  <c r="K43" i="12"/>
  <c r="K42" i="12" s="1"/>
  <c r="M43" i="12"/>
  <c r="M42" i="12" s="1"/>
  <c r="O43" i="12"/>
  <c r="Q43" i="12"/>
  <c r="Q42" i="12" s="1"/>
  <c r="U43" i="12"/>
  <c r="G46" i="12"/>
  <c r="M46" i="12" s="1"/>
  <c r="I46" i="12"/>
  <c r="K46" i="12"/>
  <c r="O46" i="12"/>
  <c r="Q46" i="12"/>
  <c r="U46" i="12"/>
  <c r="G53" i="12"/>
  <c r="I53" i="12"/>
  <c r="K53" i="12"/>
  <c r="O53" i="12"/>
  <c r="Q53" i="12"/>
  <c r="U53" i="12"/>
  <c r="G60" i="12"/>
  <c r="I60" i="12"/>
  <c r="K60" i="12"/>
  <c r="M60" i="12"/>
  <c r="O60" i="12"/>
  <c r="Q60" i="12"/>
  <c r="U60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G71" i="12"/>
  <c r="M71" i="12" s="1"/>
  <c r="I71" i="12"/>
  <c r="K71" i="12"/>
  <c r="O71" i="12"/>
  <c r="Q71" i="12"/>
  <c r="U71" i="12"/>
  <c r="G76" i="12"/>
  <c r="I76" i="12"/>
  <c r="K76" i="12"/>
  <c r="O76" i="12"/>
  <c r="Q76" i="12"/>
  <c r="U76" i="12"/>
  <c r="G78" i="12"/>
  <c r="I78" i="12"/>
  <c r="K78" i="12"/>
  <c r="M78" i="12"/>
  <c r="O78" i="12"/>
  <c r="Q78" i="12"/>
  <c r="U78" i="12"/>
  <c r="G80" i="12"/>
  <c r="M80" i="12" s="1"/>
  <c r="I80" i="12"/>
  <c r="K80" i="12"/>
  <c r="O80" i="12"/>
  <c r="Q80" i="12"/>
  <c r="U80" i="12"/>
  <c r="G89" i="12"/>
  <c r="M89" i="12" s="1"/>
  <c r="I89" i="12"/>
  <c r="K89" i="12"/>
  <c r="O89" i="12"/>
  <c r="Q89" i="12"/>
  <c r="U89" i="12"/>
  <c r="G91" i="12"/>
  <c r="M91" i="12" s="1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103" i="12"/>
  <c r="M103" i="12" s="1"/>
  <c r="I103" i="12"/>
  <c r="K103" i="12"/>
  <c r="O103" i="12"/>
  <c r="Q103" i="12"/>
  <c r="U103" i="12"/>
  <c r="G118" i="12"/>
  <c r="M118" i="12" s="1"/>
  <c r="I118" i="12"/>
  <c r="K118" i="12"/>
  <c r="O118" i="12"/>
  <c r="Q118" i="12"/>
  <c r="U118" i="12"/>
  <c r="G120" i="12"/>
  <c r="I120" i="12"/>
  <c r="K120" i="12"/>
  <c r="M120" i="12"/>
  <c r="O120" i="12"/>
  <c r="Q120" i="12"/>
  <c r="U120" i="12"/>
  <c r="G128" i="12"/>
  <c r="M128" i="12" s="1"/>
  <c r="I128" i="12"/>
  <c r="K128" i="12"/>
  <c r="O128" i="12"/>
  <c r="Q128" i="12"/>
  <c r="U128" i="12"/>
  <c r="G145" i="12"/>
  <c r="M145" i="12" s="1"/>
  <c r="I145" i="12"/>
  <c r="K145" i="12"/>
  <c r="O145" i="12"/>
  <c r="Q145" i="12"/>
  <c r="U145" i="12"/>
  <c r="G152" i="12"/>
  <c r="M152" i="12" s="1"/>
  <c r="I152" i="12"/>
  <c r="K152" i="12"/>
  <c r="O152" i="12"/>
  <c r="Q152" i="12"/>
  <c r="U152" i="12"/>
  <c r="G160" i="12"/>
  <c r="M160" i="12" s="1"/>
  <c r="I160" i="12"/>
  <c r="K160" i="12"/>
  <c r="O160" i="12"/>
  <c r="Q160" i="12"/>
  <c r="U160" i="12"/>
  <c r="G171" i="12"/>
  <c r="M171" i="12" s="1"/>
  <c r="I171" i="12"/>
  <c r="K171" i="12"/>
  <c r="O171" i="12"/>
  <c r="Q171" i="12"/>
  <c r="U171" i="12"/>
  <c r="G180" i="12"/>
  <c r="M180" i="12" s="1"/>
  <c r="I180" i="12"/>
  <c r="K180" i="12"/>
  <c r="O180" i="12"/>
  <c r="Q180" i="12"/>
  <c r="U180" i="12"/>
  <c r="G188" i="12"/>
  <c r="M188" i="12" s="1"/>
  <c r="I188" i="12"/>
  <c r="K188" i="12"/>
  <c r="O188" i="12"/>
  <c r="Q188" i="12"/>
  <c r="U188" i="12"/>
  <c r="G196" i="12"/>
  <c r="I196" i="12"/>
  <c r="K196" i="12"/>
  <c r="M196" i="12"/>
  <c r="O196" i="12"/>
  <c r="Q196" i="12"/>
  <c r="U196" i="12"/>
  <c r="G199" i="12"/>
  <c r="M199" i="12" s="1"/>
  <c r="I199" i="12"/>
  <c r="K199" i="12"/>
  <c r="O199" i="12"/>
  <c r="Q199" i="12"/>
  <c r="U199" i="12"/>
  <c r="G208" i="12"/>
  <c r="M208" i="12" s="1"/>
  <c r="I208" i="12"/>
  <c r="K208" i="12"/>
  <c r="O208" i="12"/>
  <c r="Q208" i="12"/>
  <c r="U208" i="12"/>
  <c r="G217" i="12"/>
  <c r="M217" i="12" s="1"/>
  <c r="I217" i="12"/>
  <c r="K217" i="12"/>
  <c r="O217" i="12"/>
  <c r="Q217" i="12"/>
  <c r="U217" i="12"/>
  <c r="G225" i="12"/>
  <c r="M225" i="12" s="1"/>
  <c r="I225" i="12"/>
  <c r="K225" i="12"/>
  <c r="O225" i="12"/>
  <c r="Q225" i="12"/>
  <c r="U225" i="12"/>
  <c r="G227" i="12"/>
  <c r="M227" i="12" s="1"/>
  <c r="I227" i="12"/>
  <c r="K227" i="12"/>
  <c r="O227" i="12"/>
  <c r="Q227" i="12"/>
  <c r="U227" i="12"/>
  <c r="G229" i="12"/>
  <c r="M229" i="12" s="1"/>
  <c r="I229" i="12"/>
  <c r="K229" i="12"/>
  <c r="O229" i="12"/>
  <c r="Q229" i="12"/>
  <c r="U229" i="12"/>
  <c r="G231" i="12"/>
  <c r="M231" i="12" s="1"/>
  <c r="I231" i="12"/>
  <c r="K231" i="12"/>
  <c r="O231" i="12"/>
  <c r="Q231" i="12"/>
  <c r="U231" i="12"/>
  <c r="G233" i="12"/>
  <c r="I233" i="12"/>
  <c r="K233" i="12"/>
  <c r="M233" i="12"/>
  <c r="O233" i="12"/>
  <c r="Q233" i="12"/>
  <c r="U233" i="12"/>
  <c r="G235" i="12"/>
  <c r="M235" i="12" s="1"/>
  <c r="I235" i="12"/>
  <c r="K235" i="12"/>
  <c r="O235" i="12"/>
  <c r="Q235" i="12"/>
  <c r="U235" i="12"/>
  <c r="G237" i="12"/>
  <c r="M237" i="12" s="1"/>
  <c r="I237" i="12"/>
  <c r="K237" i="12"/>
  <c r="O237" i="12"/>
  <c r="Q237" i="12"/>
  <c r="U237" i="12"/>
  <c r="G240" i="12"/>
  <c r="M240" i="12" s="1"/>
  <c r="I240" i="12"/>
  <c r="I239" i="12" s="1"/>
  <c r="K240" i="12"/>
  <c r="O240" i="12"/>
  <c r="Q240" i="12"/>
  <c r="Q239" i="12" s="1"/>
  <c r="U240" i="12"/>
  <c r="U239" i="12" s="1"/>
  <c r="G242" i="12"/>
  <c r="M242" i="12" s="1"/>
  <c r="I242" i="12"/>
  <c r="K242" i="12"/>
  <c r="O242" i="12"/>
  <c r="O239" i="12" s="1"/>
  <c r="Q242" i="12"/>
  <c r="U242" i="12"/>
  <c r="I244" i="12"/>
  <c r="Q244" i="12"/>
  <c r="G245" i="12"/>
  <c r="I245" i="12"/>
  <c r="K245" i="12"/>
  <c r="K244" i="12" s="1"/>
  <c r="O245" i="12"/>
  <c r="O244" i="12" s="1"/>
  <c r="Q245" i="12"/>
  <c r="U245" i="12"/>
  <c r="U244" i="12" s="1"/>
  <c r="G248" i="12"/>
  <c r="I248" i="12"/>
  <c r="K248" i="12"/>
  <c r="O248" i="12"/>
  <c r="Q248" i="12"/>
  <c r="U248" i="12"/>
  <c r="G250" i="12"/>
  <c r="I250" i="12"/>
  <c r="K250" i="12"/>
  <c r="M250" i="12"/>
  <c r="O250" i="12"/>
  <c r="Q250" i="12"/>
  <c r="U250" i="12"/>
  <c r="G252" i="12"/>
  <c r="M252" i="12" s="1"/>
  <c r="I252" i="12"/>
  <c r="K252" i="12"/>
  <c r="O252" i="12"/>
  <c r="Q252" i="12"/>
  <c r="U252" i="12"/>
  <c r="G254" i="12"/>
  <c r="M254" i="12" s="1"/>
  <c r="I254" i="12"/>
  <c r="K254" i="12"/>
  <c r="O254" i="12"/>
  <c r="Q254" i="12"/>
  <c r="U254" i="12"/>
  <c r="G259" i="12"/>
  <c r="I259" i="12"/>
  <c r="K259" i="12"/>
  <c r="M259" i="12"/>
  <c r="O259" i="12"/>
  <c r="Q259" i="12"/>
  <c r="U259" i="12"/>
  <c r="G267" i="12"/>
  <c r="M267" i="12" s="1"/>
  <c r="I267" i="12"/>
  <c r="K267" i="12"/>
  <c r="O267" i="12"/>
  <c r="Q267" i="12"/>
  <c r="U267" i="12"/>
  <c r="G269" i="12"/>
  <c r="M269" i="12" s="1"/>
  <c r="I269" i="12"/>
  <c r="K269" i="12"/>
  <c r="O269" i="12"/>
  <c r="Q269" i="12"/>
  <c r="U269" i="12"/>
  <c r="G271" i="12"/>
  <c r="M271" i="12" s="1"/>
  <c r="I271" i="12"/>
  <c r="K271" i="12"/>
  <c r="O271" i="12"/>
  <c r="Q271" i="12"/>
  <c r="U271" i="12"/>
  <c r="G273" i="12"/>
  <c r="M273" i="12" s="1"/>
  <c r="I273" i="12"/>
  <c r="K273" i="12"/>
  <c r="O273" i="12"/>
  <c r="Q273" i="12"/>
  <c r="U273" i="12"/>
  <c r="G275" i="12"/>
  <c r="M275" i="12" s="1"/>
  <c r="I275" i="12"/>
  <c r="K275" i="12"/>
  <c r="O275" i="12"/>
  <c r="Q275" i="12"/>
  <c r="U275" i="12"/>
  <c r="G277" i="12"/>
  <c r="M277" i="12" s="1"/>
  <c r="I277" i="12"/>
  <c r="K277" i="12"/>
  <c r="O277" i="12"/>
  <c r="Q277" i="12"/>
  <c r="U277" i="12"/>
  <c r="G282" i="12"/>
  <c r="M282" i="12" s="1"/>
  <c r="I282" i="12"/>
  <c r="K282" i="12"/>
  <c r="O282" i="12"/>
  <c r="Q282" i="12"/>
  <c r="U282" i="12"/>
  <c r="G292" i="12"/>
  <c r="M292" i="12" s="1"/>
  <c r="I292" i="12"/>
  <c r="K292" i="12"/>
  <c r="O292" i="12"/>
  <c r="Q292" i="12"/>
  <c r="U292" i="12"/>
  <c r="U281" i="12" s="1"/>
  <c r="G294" i="12"/>
  <c r="I294" i="12"/>
  <c r="K294" i="12"/>
  <c r="M294" i="12"/>
  <c r="O294" i="12"/>
  <c r="Q294" i="12"/>
  <c r="U294" i="12"/>
  <c r="G297" i="12"/>
  <c r="M297" i="12" s="1"/>
  <c r="I297" i="12"/>
  <c r="K297" i="12"/>
  <c r="O297" i="12"/>
  <c r="Q297" i="12"/>
  <c r="U297" i="12"/>
  <c r="G303" i="12"/>
  <c r="M303" i="12" s="1"/>
  <c r="I303" i="12"/>
  <c r="K303" i="12"/>
  <c r="O303" i="12"/>
  <c r="Q303" i="12"/>
  <c r="U303" i="12"/>
  <c r="U296" i="12" s="1"/>
  <c r="G307" i="12"/>
  <c r="I307" i="12"/>
  <c r="K307" i="12"/>
  <c r="M307" i="12"/>
  <c r="O307" i="12"/>
  <c r="Q307" i="12"/>
  <c r="U307" i="12"/>
  <c r="G311" i="12"/>
  <c r="M311" i="12" s="1"/>
  <c r="I311" i="12"/>
  <c r="K311" i="12"/>
  <c r="O311" i="12"/>
  <c r="Q311" i="12"/>
  <c r="U311" i="12"/>
  <c r="G314" i="12"/>
  <c r="I314" i="12"/>
  <c r="K314" i="12"/>
  <c r="O314" i="12"/>
  <c r="Q314" i="12"/>
  <c r="U314" i="12"/>
  <c r="G316" i="12"/>
  <c r="M316" i="12" s="1"/>
  <c r="I316" i="12"/>
  <c r="K316" i="12"/>
  <c r="O316" i="12"/>
  <c r="Q316" i="12"/>
  <c r="U316" i="12"/>
  <c r="G318" i="12"/>
  <c r="M318" i="12" s="1"/>
  <c r="I318" i="12"/>
  <c r="K318" i="12"/>
  <c r="O318" i="12"/>
  <c r="Q318" i="12"/>
  <c r="U318" i="12"/>
  <c r="G320" i="12"/>
  <c r="I320" i="12"/>
  <c r="K320" i="12"/>
  <c r="M320" i="12"/>
  <c r="O320" i="12"/>
  <c r="Q320" i="12"/>
  <c r="U320" i="12"/>
  <c r="G322" i="12"/>
  <c r="M322" i="12" s="1"/>
  <c r="I322" i="12"/>
  <c r="K322" i="12"/>
  <c r="O322" i="12"/>
  <c r="Q322" i="12"/>
  <c r="U322" i="12"/>
  <c r="G324" i="12"/>
  <c r="M324" i="12" s="1"/>
  <c r="I324" i="12"/>
  <c r="K324" i="12"/>
  <c r="O324" i="12"/>
  <c r="Q324" i="12"/>
  <c r="U324" i="12"/>
  <c r="G326" i="12"/>
  <c r="M326" i="12" s="1"/>
  <c r="I326" i="12"/>
  <c r="K326" i="12"/>
  <c r="O326" i="12"/>
  <c r="Q326" i="12"/>
  <c r="U326" i="12"/>
  <c r="I328" i="12"/>
  <c r="Q328" i="12"/>
  <c r="G329" i="12"/>
  <c r="I329" i="12"/>
  <c r="K329" i="12"/>
  <c r="K328" i="12" s="1"/>
  <c r="O329" i="12"/>
  <c r="O328" i="12" s="1"/>
  <c r="Q329" i="12"/>
  <c r="U329" i="12"/>
  <c r="U328" i="12" s="1"/>
  <c r="G333" i="12"/>
  <c r="M333" i="12" s="1"/>
  <c r="I333" i="12"/>
  <c r="I332" i="12" s="1"/>
  <c r="K333" i="12"/>
  <c r="O333" i="12"/>
  <c r="Q333" i="12"/>
  <c r="Q332" i="12" s="1"/>
  <c r="U333" i="12"/>
  <c r="G341" i="12"/>
  <c r="M341" i="12" s="1"/>
  <c r="I341" i="12"/>
  <c r="K341" i="12"/>
  <c r="O341" i="12"/>
  <c r="Q341" i="12"/>
  <c r="U341" i="12"/>
  <c r="U332" i="12" s="1"/>
  <c r="G343" i="12"/>
  <c r="G342" i="12" s="1"/>
  <c r="I65" i="1" s="1"/>
  <c r="I343" i="12"/>
  <c r="K343" i="12"/>
  <c r="O343" i="12"/>
  <c r="Q343" i="12"/>
  <c r="U343" i="12"/>
  <c r="G345" i="12"/>
  <c r="M345" i="12" s="1"/>
  <c r="I345" i="12"/>
  <c r="K345" i="12"/>
  <c r="O345" i="12"/>
  <c r="Q345" i="12"/>
  <c r="U345" i="12"/>
  <c r="G347" i="12"/>
  <c r="M347" i="12" s="1"/>
  <c r="I347" i="12"/>
  <c r="K347" i="12"/>
  <c r="O347" i="12"/>
  <c r="Q347" i="12"/>
  <c r="U347" i="12"/>
  <c r="G349" i="12"/>
  <c r="M349" i="12" s="1"/>
  <c r="I349" i="12"/>
  <c r="K349" i="12"/>
  <c r="O349" i="12"/>
  <c r="Q349" i="12"/>
  <c r="U349" i="12"/>
  <c r="G351" i="12"/>
  <c r="M351" i="12" s="1"/>
  <c r="I351" i="12"/>
  <c r="K351" i="12"/>
  <c r="O351" i="12"/>
  <c r="Q351" i="12"/>
  <c r="U351" i="12"/>
  <c r="G353" i="12"/>
  <c r="M353" i="12" s="1"/>
  <c r="I353" i="12"/>
  <c r="K353" i="12"/>
  <c r="O353" i="12"/>
  <c r="Q353" i="12"/>
  <c r="U353" i="12"/>
  <c r="G355" i="12"/>
  <c r="M355" i="12" s="1"/>
  <c r="I355" i="12"/>
  <c r="K355" i="12"/>
  <c r="O355" i="12"/>
  <c r="Q355" i="12"/>
  <c r="U355" i="12"/>
  <c r="G357" i="12"/>
  <c r="I357" i="12"/>
  <c r="K357" i="12"/>
  <c r="M357" i="12"/>
  <c r="O357" i="12"/>
  <c r="Q357" i="12"/>
  <c r="U357" i="12"/>
  <c r="G359" i="12"/>
  <c r="M359" i="12" s="1"/>
  <c r="I359" i="12"/>
  <c r="K359" i="12"/>
  <c r="O359" i="12"/>
  <c r="Q359" i="12"/>
  <c r="U359" i="12"/>
  <c r="G361" i="12"/>
  <c r="M361" i="12" s="1"/>
  <c r="I361" i="12"/>
  <c r="K361" i="12"/>
  <c r="O361" i="12"/>
  <c r="Q361" i="12"/>
  <c r="U361" i="12"/>
  <c r="G363" i="12"/>
  <c r="M363" i="12" s="1"/>
  <c r="I363" i="12"/>
  <c r="K363" i="12"/>
  <c r="O363" i="12"/>
  <c r="Q363" i="12"/>
  <c r="U363" i="12"/>
  <c r="G365" i="12"/>
  <c r="I365" i="12"/>
  <c r="K365" i="12"/>
  <c r="O365" i="12"/>
  <c r="Q365" i="12"/>
  <c r="U365" i="12"/>
  <c r="U364" i="12" s="1"/>
  <c r="G367" i="12"/>
  <c r="I367" i="12"/>
  <c r="K367" i="12"/>
  <c r="M367" i="12"/>
  <c r="O367" i="12"/>
  <c r="Q367" i="12"/>
  <c r="U367" i="12"/>
  <c r="G369" i="12"/>
  <c r="M369" i="12" s="1"/>
  <c r="I369" i="12"/>
  <c r="K369" i="12"/>
  <c r="O369" i="12"/>
  <c r="Q369" i="12"/>
  <c r="U369" i="12"/>
  <c r="I370" i="12"/>
  <c r="G371" i="12"/>
  <c r="G370" i="12" s="1"/>
  <c r="I67" i="1" s="1"/>
  <c r="I371" i="12"/>
  <c r="K371" i="12"/>
  <c r="K370" i="12" s="1"/>
  <c r="O371" i="12"/>
  <c r="O370" i="12" s="1"/>
  <c r="Q371" i="12"/>
  <c r="Q370" i="12" s="1"/>
  <c r="U371" i="12"/>
  <c r="U370" i="12" s="1"/>
  <c r="G374" i="12"/>
  <c r="I374" i="12"/>
  <c r="K374" i="12"/>
  <c r="K373" i="12" s="1"/>
  <c r="O374" i="12"/>
  <c r="Q374" i="12"/>
  <c r="U374" i="12"/>
  <c r="U373" i="12" s="1"/>
  <c r="G378" i="12"/>
  <c r="M378" i="12" s="1"/>
  <c r="I378" i="12"/>
  <c r="K378" i="12"/>
  <c r="O378" i="12"/>
  <c r="Q378" i="12"/>
  <c r="U378" i="12"/>
  <c r="G383" i="12"/>
  <c r="M383" i="12" s="1"/>
  <c r="I383" i="12"/>
  <c r="K383" i="12"/>
  <c r="O383" i="12"/>
  <c r="Q383" i="12"/>
  <c r="U383" i="12"/>
  <c r="G393" i="12"/>
  <c r="M393" i="12" s="1"/>
  <c r="I393" i="12"/>
  <c r="K393" i="12"/>
  <c r="O393" i="12"/>
  <c r="Q393" i="12"/>
  <c r="U393" i="12"/>
  <c r="G396" i="12"/>
  <c r="M396" i="12" s="1"/>
  <c r="I396" i="12"/>
  <c r="K396" i="12"/>
  <c r="O396" i="12"/>
  <c r="Q396" i="12"/>
  <c r="U396" i="12"/>
  <c r="G399" i="12"/>
  <c r="M399" i="12" s="1"/>
  <c r="I399" i="12"/>
  <c r="K399" i="12"/>
  <c r="O399" i="12"/>
  <c r="Q399" i="12"/>
  <c r="U399" i="12"/>
  <c r="G406" i="12"/>
  <c r="I406" i="12"/>
  <c r="K406" i="12"/>
  <c r="M406" i="12"/>
  <c r="O406" i="12"/>
  <c r="Q406" i="12"/>
  <c r="U406" i="12"/>
  <c r="G408" i="12"/>
  <c r="M408" i="12" s="1"/>
  <c r="I408" i="12"/>
  <c r="K408" i="12"/>
  <c r="O408" i="12"/>
  <c r="Q408" i="12"/>
  <c r="U408" i="12"/>
  <c r="G411" i="12"/>
  <c r="M411" i="12" s="1"/>
  <c r="I411" i="12"/>
  <c r="K411" i="12"/>
  <c r="O411" i="12"/>
  <c r="Q411" i="12"/>
  <c r="U411" i="12"/>
  <c r="G414" i="12"/>
  <c r="M414" i="12" s="1"/>
  <c r="I414" i="12"/>
  <c r="K414" i="12"/>
  <c r="O414" i="12"/>
  <c r="Q414" i="12"/>
  <c r="U414" i="12"/>
  <c r="G422" i="12"/>
  <c r="M422" i="12" s="1"/>
  <c r="I422" i="12"/>
  <c r="K422" i="12"/>
  <c r="O422" i="12"/>
  <c r="Q422" i="12"/>
  <c r="U422" i="12"/>
  <c r="G425" i="12"/>
  <c r="M425" i="12" s="1"/>
  <c r="I425" i="12"/>
  <c r="K425" i="12"/>
  <c r="O425" i="12"/>
  <c r="Q425" i="12"/>
  <c r="U425" i="12"/>
  <c r="G428" i="12"/>
  <c r="M428" i="12" s="1"/>
  <c r="I428" i="12"/>
  <c r="K428" i="12"/>
  <c r="O428" i="12"/>
  <c r="Q428" i="12"/>
  <c r="U428" i="12"/>
  <c r="G431" i="12"/>
  <c r="M431" i="12" s="1"/>
  <c r="I431" i="12"/>
  <c r="K431" i="12"/>
  <c r="O431" i="12"/>
  <c r="Q431" i="12"/>
  <c r="U431" i="12"/>
  <c r="G433" i="12"/>
  <c r="I433" i="12"/>
  <c r="K433" i="12"/>
  <c r="M433" i="12"/>
  <c r="O433" i="12"/>
  <c r="Q433" i="12"/>
  <c r="U433" i="12"/>
  <c r="G435" i="12"/>
  <c r="M435" i="12" s="1"/>
  <c r="I435" i="12"/>
  <c r="K435" i="12"/>
  <c r="O435" i="12"/>
  <c r="Q435" i="12"/>
  <c r="U435" i="12"/>
  <c r="G436" i="12"/>
  <c r="M436" i="12" s="1"/>
  <c r="I436" i="12"/>
  <c r="K436" i="12"/>
  <c r="O436" i="12"/>
  <c r="Q436" i="12"/>
  <c r="U436" i="12"/>
  <c r="G439" i="12"/>
  <c r="M439" i="12" s="1"/>
  <c r="I439" i="12"/>
  <c r="K439" i="12"/>
  <c r="O439" i="12"/>
  <c r="Q439" i="12"/>
  <c r="U439" i="12"/>
  <c r="U438" i="12" s="1"/>
  <c r="G441" i="12"/>
  <c r="M441" i="12" s="1"/>
  <c r="I441" i="12"/>
  <c r="K441" i="12"/>
  <c r="O441" i="12"/>
  <c r="O438" i="12" s="1"/>
  <c r="Q441" i="12"/>
  <c r="U441" i="12"/>
  <c r="G443" i="12"/>
  <c r="M443" i="12" s="1"/>
  <c r="I443" i="12"/>
  <c r="K443" i="12"/>
  <c r="O443" i="12"/>
  <c r="Q443" i="12"/>
  <c r="U443" i="12"/>
  <c r="G445" i="12"/>
  <c r="M445" i="12" s="1"/>
  <c r="I445" i="12"/>
  <c r="I444" i="12" s="1"/>
  <c r="K445" i="12"/>
  <c r="O445" i="12"/>
  <c r="Q445" i="12"/>
  <c r="Q444" i="12" s="1"/>
  <c r="U445" i="12"/>
  <c r="G449" i="12"/>
  <c r="M449" i="12" s="1"/>
  <c r="I449" i="12"/>
  <c r="K449" i="12"/>
  <c r="K444" i="12" s="1"/>
  <c r="O449" i="12"/>
  <c r="Q449" i="12"/>
  <c r="U449" i="12"/>
  <c r="U444" i="12" s="1"/>
  <c r="I451" i="12"/>
  <c r="G452" i="12"/>
  <c r="I452" i="12"/>
  <c r="K452" i="12"/>
  <c r="K451" i="12" s="1"/>
  <c r="O452" i="12"/>
  <c r="O451" i="12" s="1"/>
  <c r="Q452" i="12"/>
  <c r="Q451" i="12" s="1"/>
  <c r="U452" i="12"/>
  <c r="U451" i="12" s="1"/>
  <c r="I20" i="1"/>
  <c r="I19" i="1"/>
  <c r="AZ45" i="1"/>
  <c r="AZ44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K438" i="12" l="1"/>
  <c r="I342" i="12"/>
  <c r="U33" i="12"/>
  <c r="U8" i="12"/>
  <c r="Q438" i="12"/>
  <c r="O342" i="12"/>
  <c r="G281" i="12"/>
  <c r="I60" i="1" s="1"/>
  <c r="K239" i="12"/>
  <c r="AD455" i="12"/>
  <c r="G39" i="1" s="1"/>
  <c r="G373" i="12"/>
  <c r="I68" i="1" s="1"/>
  <c r="Q364" i="12"/>
  <c r="I364" i="12"/>
  <c r="O364" i="12"/>
  <c r="K342" i="12"/>
  <c r="O296" i="12"/>
  <c r="O281" i="12"/>
  <c r="K258" i="12"/>
  <c r="Q247" i="12"/>
  <c r="I247" i="12"/>
  <c r="Q75" i="12"/>
  <c r="I75" i="12"/>
  <c r="Q33" i="12"/>
  <c r="I33" i="12"/>
  <c r="O33" i="12"/>
  <c r="O8" i="12"/>
  <c r="I438" i="12"/>
  <c r="G364" i="12"/>
  <c r="I66" i="1" s="1"/>
  <c r="Q342" i="12"/>
  <c r="O258" i="12"/>
  <c r="G33" i="12"/>
  <c r="I52" i="1" s="1"/>
  <c r="G8" i="12"/>
  <c r="O444" i="12"/>
  <c r="Q373" i="12"/>
  <c r="I373" i="12"/>
  <c r="O373" i="12"/>
  <c r="K364" i="12"/>
  <c r="U342" i="12"/>
  <c r="Q313" i="12"/>
  <c r="I313" i="12"/>
  <c r="K296" i="12"/>
  <c r="K281" i="12"/>
  <c r="U258" i="12"/>
  <c r="K247" i="12"/>
  <c r="Q45" i="12"/>
  <c r="I45" i="12"/>
  <c r="K33" i="12"/>
  <c r="K8" i="12"/>
  <c r="Q8" i="12"/>
  <c r="I8" i="12"/>
  <c r="G23" i="1"/>
  <c r="M444" i="12"/>
  <c r="M438" i="12"/>
  <c r="G451" i="12"/>
  <c r="I72" i="1" s="1"/>
  <c r="I18" i="1" s="1"/>
  <c r="M452" i="12"/>
  <c r="M451" i="12" s="1"/>
  <c r="G444" i="12"/>
  <c r="I71" i="1" s="1"/>
  <c r="G438" i="12"/>
  <c r="I70" i="1" s="1"/>
  <c r="U382" i="12"/>
  <c r="O382" i="12"/>
  <c r="K382" i="12"/>
  <c r="Q382" i="12"/>
  <c r="M382" i="12"/>
  <c r="I382" i="12"/>
  <c r="M332" i="12"/>
  <c r="G382" i="12"/>
  <c r="I69" i="1" s="1"/>
  <c r="U313" i="12"/>
  <c r="O313" i="12"/>
  <c r="G296" i="12"/>
  <c r="I61" i="1" s="1"/>
  <c r="G258" i="12"/>
  <c r="I59" i="1" s="1"/>
  <c r="G247" i="12"/>
  <c r="I58" i="1" s="1"/>
  <c r="M248" i="12"/>
  <c r="M247" i="12" s="1"/>
  <c r="M239" i="12"/>
  <c r="U75" i="12"/>
  <c r="O75" i="12"/>
  <c r="K45" i="12"/>
  <c r="G45" i="12"/>
  <c r="I54" i="1" s="1"/>
  <c r="M374" i="12"/>
  <c r="M373" i="12" s="1"/>
  <c r="M371" i="12"/>
  <c r="M370" i="12" s="1"/>
  <c r="M365" i="12"/>
  <c r="M364" i="12" s="1"/>
  <c r="M343" i="12"/>
  <c r="M342" i="12" s="1"/>
  <c r="O332" i="12"/>
  <c r="K332" i="12"/>
  <c r="G332" i="12"/>
  <c r="I64" i="1" s="1"/>
  <c r="G328" i="12"/>
  <c r="I63" i="1" s="1"/>
  <c r="M329" i="12"/>
  <c r="M328" i="12" s="1"/>
  <c r="K313" i="12"/>
  <c r="G313" i="12"/>
  <c r="I62" i="1" s="1"/>
  <c r="M314" i="12"/>
  <c r="M313" i="12" s="1"/>
  <c r="Q296" i="12"/>
  <c r="M296" i="12"/>
  <c r="I296" i="12"/>
  <c r="Q281" i="12"/>
  <c r="M281" i="12"/>
  <c r="I281" i="12"/>
  <c r="Q258" i="12"/>
  <c r="M258" i="12"/>
  <c r="I258" i="12"/>
  <c r="U247" i="12"/>
  <c r="O247" i="12"/>
  <c r="G244" i="12"/>
  <c r="I57" i="1" s="1"/>
  <c r="M245" i="12"/>
  <c r="M244" i="12" s="1"/>
  <c r="G239" i="12"/>
  <c r="I56" i="1" s="1"/>
  <c r="K75" i="12"/>
  <c r="G75" i="12"/>
  <c r="I55" i="1" s="1"/>
  <c r="M76" i="12"/>
  <c r="M75" i="12" s="1"/>
  <c r="U45" i="12"/>
  <c r="O45" i="12"/>
  <c r="M53" i="12"/>
  <c r="M45" i="12" s="1"/>
  <c r="M34" i="12"/>
  <c r="M33" i="12" s="1"/>
  <c r="M17" i="12"/>
  <c r="M8" i="12" s="1"/>
  <c r="I17" i="1" l="1"/>
  <c r="G40" i="1"/>
  <c r="H39" i="1"/>
  <c r="G455" i="12"/>
  <c r="I51" i="1"/>
  <c r="G24" i="1"/>
  <c r="H40" i="1" l="1"/>
  <c r="I39" i="1"/>
  <c r="I40" i="1" s="1"/>
  <c r="J39" i="1" s="1"/>
  <c r="J40" i="1" s="1"/>
  <c r="G25" i="1"/>
  <c r="G26" i="1" s="1"/>
  <c r="G28" i="1"/>
  <c r="I73" i="1"/>
  <c r="I16" i="1"/>
  <c r="I21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<sst xmlns="http://schemas.openxmlformats.org/spreadsheetml/2006/main" count="1346" uniqueCount="598">
  <si>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</si>
  <si>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</si>
  <si>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</si>
  <si>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</si>
  <si>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</si>
  <si>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</si>
  <si>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</si>
  <si>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</si>
  <si>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</si>
  <si>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</si>
  <si>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</si>
  <si>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</si>
  <si>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</si>
  <si>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</si>
  <si>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</si>
  <si>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</si>
  <si>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</si>
  <si>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</si>
  <si>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</si>
  <si>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</si>
  <si>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</si>
  <si>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</si>
  <si>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</si>
  <si>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</si>
  <si>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</si>
  <si>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</si>
  <si>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</si>
  <si>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</si>
  <si>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</si>
  <si>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</si>
  <si>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</si>
  <si>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</si>
  <si>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</si>
  <si>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</si>
  <si>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</si>
  <si>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</si>
  <si>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</si>
  <si>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</si>
  <si>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</si>
  <si>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</si>
  <si>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</si>
  <si>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</si>
  <si>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</si>
  <si>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</si>
  <si>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</si>
  <si>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Zateplení pláště školky - Horova, Tišnov</t>
  </si>
  <si>
    <t>Rozpočet</t>
  </si>
  <si>
    <t>Celkem za stavbu</t>
  </si>
  <si>
    <t>CZK</t>
  </si>
  <si>
    <t xml:space="preserve">Popis rozpočtu:  - </t>
  </si>
  <si>
    <t>Zpracováno v cenové soustavě RTS 2020 - 1.polovina.</t>
  </si>
  <si>
    <t>Nedílnou součásti rozpočtu je projektová dokumentace.</t>
  </si>
  <si>
    <t>Bližší specifikace výrobků - viz PD.</t>
  </si>
  <si>
    <t>Rekapitulace dílů</t>
  </si>
  <si>
    <t>Typ dílu</t>
  </si>
  <si>
    <t>1</t>
  </si>
  <si>
    <t>Zemní práce</t>
  </si>
  <si>
    <t>16</t>
  </si>
  <si>
    <t>Odvoz a uložení zeminy</t>
  </si>
  <si>
    <t>3</t>
  </si>
  <si>
    <t>Svislé a kompletní konstrukce</t>
  </si>
  <si>
    <t>5</t>
  </si>
  <si>
    <t>Komunikace</t>
  </si>
  <si>
    <t>62</t>
  </si>
  <si>
    <t>Úpravy povrchů vnější</t>
  </si>
  <si>
    <t>63</t>
  </si>
  <si>
    <t>Podlahy a podlahové konstrukce</t>
  </si>
  <si>
    <t>64</t>
  </si>
  <si>
    <t>Výplně otvorů</t>
  </si>
  <si>
    <t>9</t>
  </si>
  <si>
    <t>Ostatní konstrukce, bourání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</si>
  <si>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</si>
  <si>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</si>
  <si>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</si>
  <si>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</si>
  <si>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</si>
  <si>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</si>
  <si>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</si>
  <si>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Odvoz a likvidace odpadu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</si>
  <si>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</si>
  <si>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</si>
  <si>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</si>
  <si>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</si>
  <si>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</si>
  <si>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</si>
  <si>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</si>
  <si>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</si>
  <si>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720</t>
  </si>
  <si>
    <t>Zdravotechnická instalace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</si>
  <si>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</si>
  <si>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</si>
  <si>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</si>
  <si>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</si>
  <si>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</si>
  <si>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</si>
  <si>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</si>
  <si>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</si>
  <si>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</si>
  <si>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</si>
  <si>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</si>
  <si>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</si>
  <si>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</si>
  <si>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</si>
  <si>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</si>
  <si>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</si>
  <si>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</si>
  <si>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</si>
  <si>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</si>
  <si>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</si>
  <si>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</si>
  <si>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</si>
  <si>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</si>
  <si>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</si>
  <si>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</si>
  <si>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</si>
  <si>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</si>
  <si>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</si>
  <si>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</si>
  <si>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</si>
  <si>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</si>
  <si>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</si>
  <si>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</si>
  <si>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</si>
  <si>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</si>
  <si>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</si>
  <si>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</si>
  <si>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</si>
  <si>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</si>
  <si>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</si>
  <si>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</si>
  <si>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</si>
  <si>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</si>
  <si>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detail 1:0,4*0,4*(36,68+0,5*2)</t>
  </si>
  <si>
    <t>VV</t>
  </si>
  <si>
    <t>detail 3 - 2x:0,4*0,4*(9,35+4,35)*2</t>
  </si>
  <si>
    <t>detail 4:0,4*0,3*(27,65-0,3*5)</t>
  </si>
  <si>
    <t>detail 5:0,4*0,4*12,65</t>
  </si>
  <si>
    <t>detail 6:0,4*0,4*5</t>
  </si>
  <si>
    <t>detail 7:0,4*0,4*(27,2-1,05*3)</t>
  </si>
  <si>
    <t>detail 8:0,4*0,4*15,3</t>
  </si>
  <si>
    <t>174101102R00</t>
  </si>
  <si>
    <t>Zásyp ruční se zhutněním</t>
  </si>
  <si>
    <t>detail 1:0,3*0,2*(36,68+0,5*2)</t>
  </si>
  <si>
    <t>detail 3 - 2x:0,3*0,2*(9,35+4,35)*2</t>
  </si>
  <si>
    <t>detail 4:0,3*0,2*(27,65-0,3*5)</t>
  </si>
  <si>
    <t>detail 5:0,3*0,2*12,65</t>
  </si>
  <si>
    <t>detail 6:0,3*0,2*5</t>
  </si>
  <si>
    <t>detail 7:0,3*0,2*(27,2-1,05*3)</t>
  </si>
  <si>
    <t>detail 8:0,3*0,2*15,3</t>
  </si>
  <si>
    <t>181300010RAD</t>
  </si>
  <si>
    <t>Rozprostření ornice v rovině tloušťka 15 cm, dovoz ornice ze vzdálenosti 10 km, osetí trávou</t>
  </si>
  <si>
    <t>m2</t>
  </si>
  <si>
    <t>POL2_0</t>
  </si>
  <si>
    <t>cca:20</t>
  </si>
  <si>
    <t>167101101R00</t>
  </si>
  <si>
    <t>Nakládání výkopku z hor.1-4 v množství do 100 m3</t>
  </si>
  <si>
    <t>(22,6708-8,8938)</t>
  </si>
  <si>
    <t>162201203R00</t>
  </si>
  <si>
    <t>Vodorovné přemíst.výkopku, kolečko hor.1-4, do 10m</t>
  </si>
  <si>
    <t>162201210R00</t>
  </si>
  <si>
    <t>Příplatek za dalš.10 m, kolečko, výkop. z hor.1- 4</t>
  </si>
  <si>
    <t>(22,6708-8,8938)*2</t>
  </si>
  <si>
    <t>162301102R00</t>
  </si>
  <si>
    <t>Vodorovné přemístění výkopku z hor.1-4 do 1000 m</t>
  </si>
  <si>
    <t>162701109R00</t>
  </si>
  <si>
    <t>Příplatek k vod. přemístění hor.1-4 za další 1 km</t>
  </si>
  <si>
    <t>(22,6708-8,8938)*14</t>
  </si>
  <si>
    <t>171201101R00</t>
  </si>
  <si>
    <t>Uložení sypaniny do násypů nezhutněných</t>
  </si>
  <si>
    <t>199000002R00</t>
  </si>
  <si>
    <t>Poplatek za skládku horniny 1- 4</t>
  </si>
  <si>
    <t>316381111R00</t>
  </si>
  <si>
    <t>Komínové krycí desky bez přesahu tl. 50 - 80 mm</t>
  </si>
  <si>
    <t>1,65*0,6</t>
  </si>
  <si>
    <t>564811111R00</t>
  </si>
  <si>
    <t>Podklad ze štěrkodrti po zhutnění tloušťky 5 cm</t>
  </si>
  <si>
    <t>detail 1 - okapáč:0,4*(36,68+0,5*2)</t>
  </si>
  <si>
    <t>detail 3 - okapáč - 2x:0,4*(9,35+4,35)*2</t>
  </si>
  <si>
    <t>detail 5 - okapáč:0,4*12,65</t>
  </si>
  <si>
    <t>detail 6 - chodník:0,4*5</t>
  </si>
  <si>
    <t>detail 7 - okapáč:0,4*(27,2-1,05*3)</t>
  </si>
  <si>
    <t>detail 8 - chodník:0,4*(15,3-2,7)</t>
  </si>
  <si>
    <t>564831111R00</t>
  </si>
  <si>
    <t>Podklad ze štěrkodrti po zhutnění tloušťky 10 cm</t>
  </si>
  <si>
    <t>596811111R00</t>
  </si>
  <si>
    <t>Kladení dlaždic kom.pro pěší, lože z kameniva těž.</t>
  </si>
  <si>
    <t>59245320R</t>
  </si>
  <si>
    <t>Dlaždice betonová 40x40x4,5 cm šedá</t>
  </si>
  <si>
    <t>POL3_0</t>
  </si>
  <si>
    <t>47,752*1,1</t>
  </si>
  <si>
    <t>596215020R00</t>
  </si>
  <si>
    <t>Kladení zámkové dlažby tl. 6 cm do drtě tl. 3 cm</t>
  </si>
  <si>
    <t>detail 4:0,6*(27,65-0,3*5)</t>
  </si>
  <si>
    <t>771249111R00</t>
  </si>
  <si>
    <t>Řezání dlaždic diamant. kotoučem</t>
  </si>
  <si>
    <t>m</t>
  </si>
  <si>
    <t>detail 4:(27,65-0,3*5)</t>
  </si>
  <si>
    <t>detail 6:5</t>
  </si>
  <si>
    <t>detail 8:(15,3-2,7-3)</t>
  </si>
  <si>
    <t>622904112R00</t>
  </si>
  <si>
    <t>Očištění fasád tlakovou vodou složitost 1 - 2</t>
  </si>
  <si>
    <t>1,56+16,18+106,233+381,8225+11,4+69,4575</t>
  </si>
  <si>
    <t>602016191R00</t>
  </si>
  <si>
    <t>Penetrační nátěr stěn</t>
  </si>
  <si>
    <t>620991121R00</t>
  </si>
  <si>
    <t>Zakrývání výplní vnějších otvorů z lešení</t>
  </si>
  <si>
    <t>detail 1:(1,2*1,6*12+2,65*2,55+1,2*0,7*8)</t>
  </si>
  <si>
    <t>detail 3 - 2x:1,2*1,6*3*2</t>
  </si>
  <si>
    <t>detail 4:(4,2*2,05*3+2,1*2,05*3+1,05*2,05*3+1,05*2,65*3)</t>
  </si>
  <si>
    <t>detail 5:1,2*1,6*6</t>
  </si>
  <si>
    <t>detail 6:(4,2*2,55+1,05*2,55+1,2*0,7)</t>
  </si>
  <si>
    <t>detail 7:(4,2*1,6*3+3,15*1,6*3+1,05*2,55*3+4,2*1,6*6)</t>
  </si>
  <si>
    <t>detail 8:(1,2*1,6*8+2,7*2,55)</t>
  </si>
  <si>
    <t>detail 9:4,2*0,55*6</t>
  </si>
  <si>
    <t>622319510R00</t>
  </si>
  <si>
    <t>Izolace soklu XPS tl. 40 mm, bez PÚ</t>
  </si>
  <si>
    <t>komín:0,6*(0,5*2+1,6)</t>
  </si>
  <si>
    <t>622319830RT1</t>
  </si>
  <si>
    <t>Zatepl.systém, fasáda, min.desky PV 60 mm, s omítkou silikon, zrno 2 mm</t>
  </si>
  <si>
    <t>komín:3,8*(1,6+0,5*2)+1,5*2*(1,6+0,5)</t>
  </si>
  <si>
    <t>622319113R00</t>
  </si>
  <si>
    <t>Dilatační profil KZS rohový V</t>
  </si>
  <si>
    <t>komín:4*2</t>
  </si>
  <si>
    <t>622319513R00</t>
  </si>
  <si>
    <t>Izolace soklu XPS tl. 120 mm, bez PÚ</t>
  </si>
  <si>
    <t>detail 1:0,6*(36,68+0,5*2-1,6)</t>
  </si>
  <si>
    <t>detail 3 - 2x:0,9*(9,35+4,35)*2</t>
  </si>
  <si>
    <t>detail 4:0,9*(27,65-1,05*3)</t>
  </si>
  <si>
    <t>detail 5:0,9*12,65</t>
  </si>
  <si>
    <t>detail 6:0,9*5</t>
  </si>
  <si>
    <t>detail 7:0,6*(27,2-1,05*3)</t>
  </si>
  <si>
    <t>detail 8:0,6*(15,3-2,7)</t>
  </si>
  <si>
    <t>622319135RT3</t>
  </si>
  <si>
    <t>Zatepl. systém, fasáda, EPS F 160 mm, s omítkou silikon, zrno 2 mm</t>
  </si>
  <si>
    <t>detail 1:3,65*(36,68-1,6+0,16*2)</t>
  </si>
  <si>
    <t>okna:-(1,2*1,6*12+2,65*2,55+1,2*0,7*8)</t>
  </si>
  <si>
    <t>detail 3 - 2x:3,65*(9,35+4,35)*2</t>
  </si>
  <si>
    <t>okna:-1,2*1,6*3*2</t>
  </si>
  <si>
    <t>detail 5:3,65*12,65</t>
  </si>
  <si>
    <t>okna:-1,2*1,6*6</t>
  </si>
  <si>
    <t>detail 6:3,65*5+4,5*1,15</t>
  </si>
  <si>
    <t>detail 7:5,35*27,2</t>
  </si>
  <si>
    <t>okna:-(4,2*1,6*3+3,15*1,6*3+1,05*2,55*3+4,2*1,6*6)</t>
  </si>
  <si>
    <t>detail 8:3,65*15,3</t>
  </si>
  <si>
    <t>okna:-(1,2*1,6*8+2,7*2,55)</t>
  </si>
  <si>
    <t>detail 9:27,65*1,1</t>
  </si>
  <si>
    <t>okna:-4,2*0,55*6</t>
  </si>
  <si>
    <t>detail 10 - 2x:2*(6,8*2,7+2*6,5/2+0,5*(1,1+2,5)-0,6*9,5*2)</t>
  </si>
  <si>
    <t>622319525RT1</t>
  </si>
  <si>
    <t>Zateplovací systém, sokl, XPS tl. 160 mm, s omítkou silikon, zrno 2 mm</t>
  </si>
  <si>
    <t>detail 10 - 2x:0,6*9,5*2</t>
  </si>
  <si>
    <t>622319152RT3</t>
  </si>
  <si>
    <t>Zatepl.systém, ostění, EPS F 0-20 mm, s omítkou silikon, zrno 2 mm</t>
  </si>
  <si>
    <t>detail 1:0,2*1,6*12</t>
  </si>
  <si>
    <t>detail 3 - 2x:0,2*1,6*4*2</t>
  </si>
  <si>
    <t>detail 4:0</t>
  </si>
  <si>
    <t>detail 5:0</t>
  </si>
  <si>
    <t>detail 6 - u římsy:0,6*4,5</t>
  </si>
  <si>
    <t>detail 7:0</t>
  </si>
  <si>
    <t>detail 8:0</t>
  </si>
  <si>
    <t>622311653RT3</t>
  </si>
  <si>
    <t>Zateplovací systém, ostění, fenol. pěna tl. 20 mm, s omítkou silikon, zrno 2 mm</t>
  </si>
  <si>
    <t>detail 1:0,2*1,6*12+0,35*(2,55*2+0,7*16)</t>
  </si>
  <si>
    <t>detail 1 - nadpraží:0,35*(2,7*6+2,65+1,2*8)</t>
  </si>
  <si>
    <t>detail 3 - 2x:0,35*1,6*2*2</t>
  </si>
  <si>
    <t>detail 3 - 2x - nadpraží:0,35*1,2*3*2</t>
  </si>
  <si>
    <t>detail 4:3,8*1,07*6+2,65*0,35*6</t>
  </si>
  <si>
    <t>detail 4 - nadpraží:0,35*4,2*6</t>
  </si>
  <si>
    <t>detail 5:0,2*1,6*6+0,35*1,6*6</t>
  </si>
  <si>
    <t>detail 5 - nadpraží:0,35*1,2*6</t>
  </si>
  <si>
    <t>detail 6:0,35*(0,7*2+2,55*4)</t>
  </si>
  <si>
    <t>detail 6 - nadpraží:0,35*(1,2+1,05+4,2)</t>
  </si>
  <si>
    <t>detail 7:0,4*5,6*2*6</t>
  </si>
  <si>
    <t>detail 7 - nadpraží:0,35*4,2*6+0,5*4,2*6</t>
  </si>
  <si>
    <t>detail 8:0,2*1,6*8+0,35*1,6*8+0,5*(2,7+2*2,55)</t>
  </si>
  <si>
    <t>detail 8 - nadpraží:0,35*(2,7*4+2,7)</t>
  </si>
  <si>
    <t>detail 9:0,6*0,6*12</t>
  </si>
  <si>
    <t>detail 9 - nadpraží:0,6*4,2*6</t>
  </si>
  <si>
    <t>622311632RT3</t>
  </si>
  <si>
    <t>Zateplovací systém, fasáda, fenol. pěna tl. 80 mm, s omítkou silikon, zrno 2 mm</t>
  </si>
  <si>
    <t>detail 4:0,9*27,65+2,7*0,3*5</t>
  </si>
  <si>
    <t>detail 5:0,3*1,6*2</t>
  </si>
  <si>
    <t>detail 6:0,5*4,2+3*3,2-1,05*2,55-1,2*0,7</t>
  </si>
  <si>
    <t>detail 7:0,3*5,6*6</t>
  </si>
  <si>
    <t>detail 7 - římsa:0,6*27,2</t>
  </si>
  <si>
    <t>detail 8:0,3*1,6*4+0,3*2,55*4</t>
  </si>
  <si>
    <t>622319163R00</t>
  </si>
  <si>
    <t>Zateplovací systém, parapet, EPS P tl. 0-30 mm</t>
  </si>
  <si>
    <t>detail 1:0,35*(2,7*6+2,65+1,2*8)</t>
  </si>
  <si>
    <t>detail 3 - 2x:0,35*4,2*2</t>
  </si>
  <si>
    <t>detail 4:0,25*(4,2*6-1,05*3)</t>
  </si>
  <si>
    <t>detail 5:0,35*2,7*3</t>
  </si>
  <si>
    <t>detail 6:0,25*1,2</t>
  </si>
  <si>
    <t>detail 7:0,35*(4,2*3+3,15*3+4,2*6)</t>
  </si>
  <si>
    <t>detail 8:0,35*2,7*4</t>
  </si>
  <si>
    <t>622421491R00</t>
  </si>
  <si>
    <t>Doplňky zatepl. systémů, rohová lišta 2,0 m</t>
  </si>
  <si>
    <t>okna:374,9</t>
  </si>
  <si>
    <t>detail 1:4*3+1,3*2*6</t>
  </si>
  <si>
    <t>detail 3 - 2x:(9,35+4,35)*2</t>
  </si>
  <si>
    <t>detail 4:3,65*2</t>
  </si>
  <si>
    <t>detail 5:4,5*2</t>
  </si>
  <si>
    <t>detail 6:2,5+4,2*2+3,2*2+1,15</t>
  </si>
  <si>
    <t>detail 7:2,5*2*6</t>
  </si>
  <si>
    <t>detail 8:1,3*2*4</t>
  </si>
  <si>
    <t>detail 9:1*2</t>
  </si>
  <si>
    <t>detail 10 - 2x:2,5*2+1,1*2</t>
  </si>
  <si>
    <t>622421492R00</t>
  </si>
  <si>
    <t>Doplňky zatepl. systémů, okenní lišta 1,4 m</t>
  </si>
  <si>
    <t>detail 1:1*(1,2*12+2,65+1,2*8)+2*(1,6*12+2,55+0,7*8)</t>
  </si>
  <si>
    <t>detail 3 - 2x:(1,2*3+2*1,6*3)*2</t>
  </si>
  <si>
    <t>detail 4:1*4,2*6+2*(2,65*3+2,05*3)</t>
  </si>
  <si>
    <t>detail 5:1*1,2*6+2*1,6*6</t>
  </si>
  <si>
    <t>detail 6:1*(1,2+1,05+4,2)+2*(0,7+2,55*2)</t>
  </si>
  <si>
    <t>detail 7:1*4,2*12+2*(2,55*3+1,6*3+1,6*6)</t>
  </si>
  <si>
    <t>detail 8:1*(1,2*8+2,7)+2*(1,6*8+2,55)</t>
  </si>
  <si>
    <t>detail 9:1*4,2*6+2*0,55*6</t>
  </si>
  <si>
    <t>622421494R00</t>
  </si>
  <si>
    <t>Doplňky zatepl. systémů, podparapetní lišta s tkan</t>
  </si>
  <si>
    <t>detail 1:1*(1,2*12+2,65+1,2*8)</t>
  </si>
  <si>
    <t>detail 3 - 2x:4,2*2</t>
  </si>
  <si>
    <t>detail 4:4,2*6</t>
  </si>
  <si>
    <t>detail 5:2,7*3</t>
  </si>
  <si>
    <t>detail 6:1,2</t>
  </si>
  <si>
    <t>detail 7:4,2*3+3,15*3+4,2*6</t>
  </si>
  <si>
    <t>detail 8:2,7*4</t>
  </si>
  <si>
    <t>622319015R00</t>
  </si>
  <si>
    <t>Soklová lišta hliník KZS tl. 160 mm</t>
  </si>
  <si>
    <t>detail 1:36,68+0,5*2-2,65</t>
  </si>
  <si>
    <t>detail 5:12,65</t>
  </si>
  <si>
    <t>detail 7:27,2-1,05*3</t>
  </si>
  <si>
    <t>detail 8:15,3-2,7</t>
  </si>
  <si>
    <t>622421131R00</t>
  </si>
  <si>
    <t>Omítka vnější stěn, MVC, hladká, složitost 1-2</t>
  </si>
  <si>
    <t>komín - cca:12</t>
  </si>
  <si>
    <t>fasáda - cca:30</t>
  </si>
  <si>
    <t>622481211RT2</t>
  </si>
  <si>
    <t>Montáž výztužné sítě do stěrkového tmelu, včetně výztužné sítě a stěrkového tmelu</t>
  </si>
  <si>
    <t>detail 1:0,3*(36,68+0,5*2)</t>
  </si>
  <si>
    <t>detail 3 - 2x:0,4*(9,35+4,35)+0,7*(9,35+4,35)</t>
  </si>
  <si>
    <t>detail 4:0,7*(27,65-1,05*3+1,07*6)</t>
  </si>
  <si>
    <t>detail 5:12,65*0,8</t>
  </si>
  <si>
    <t>detail 6:5*0,8</t>
  </si>
  <si>
    <t>detail 6 - omítka:3*4,5+0,5*(4,2+3)+2,5*1+1,15*3,4+1,0*3,2*2</t>
  </si>
  <si>
    <t>detail 7:0,35*(27,2-1,05*3)</t>
  </si>
  <si>
    <t>detail 8:0,3*(15,3-2,7)</t>
  </si>
  <si>
    <t>602015191R00</t>
  </si>
  <si>
    <t>Podkladní nátěr pod tenkovrstvé omítky</t>
  </si>
  <si>
    <t>622432112R00</t>
  </si>
  <si>
    <t>Omítka stěn dekorativivní, mozaika střednězrnná</t>
  </si>
  <si>
    <t>622491142R00</t>
  </si>
  <si>
    <t>Nátěr fasády hydrofobní 2 x</t>
  </si>
  <si>
    <t>601015187RT7</t>
  </si>
  <si>
    <t>Stěrka na podhledech silikon, zatíraná, zrnitost 2,0 mm</t>
  </si>
  <si>
    <t>62-1</t>
  </si>
  <si>
    <t>Nové dvířka, mřížky apod. na fasádě, vč. jejich prodloužení a opracování</t>
  </si>
  <si>
    <t>kpl</t>
  </si>
  <si>
    <t>62-2</t>
  </si>
  <si>
    <t>Zakrytí rozvodů el., vody a kanalizace, pod zateplení</t>
  </si>
  <si>
    <t>62-3</t>
  </si>
  <si>
    <t>Předělání držáků, tabule, cedulí, vypínačů, vitrín, schránky apod.</t>
  </si>
  <si>
    <t>62-4</t>
  </si>
  <si>
    <t>Římsa nad vstupem</t>
  </si>
  <si>
    <t>detail 6:4,5</t>
  </si>
  <si>
    <t>62-5</t>
  </si>
  <si>
    <t>Příplatek za omítku na kulatém sloupu</t>
  </si>
  <si>
    <t>kus</t>
  </si>
  <si>
    <t>631571001R00</t>
  </si>
  <si>
    <t>Násyp z kameniva těženého 0 - 4, zpevňující</t>
  </si>
  <si>
    <t>detail 4:0,4*0,1*(27,65-0,3*5)*1,1</t>
  </si>
  <si>
    <t>631416211R00</t>
  </si>
  <si>
    <t>Mazanina betonová ze suché směsi</t>
  </si>
  <si>
    <t>642103021RAA</t>
  </si>
  <si>
    <t>Zazdění okenního otvoru 1,5 m2, omítky, zeď tloušťky 30 cm</t>
  </si>
  <si>
    <t>detail 4:6</t>
  </si>
  <si>
    <t>9-1</t>
  </si>
  <si>
    <t>Úprava PVC střechy na pilířích na terasu, chybí odvod vody do žlabu</t>
  </si>
  <si>
    <t>2</t>
  </si>
  <si>
    <t>9-2</t>
  </si>
  <si>
    <t>Zakrácení betonové lavice vč. dřev. obložení, na terase</t>
  </si>
  <si>
    <t>9-3</t>
  </si>
  <si>
    <t>Vybourání rampy na pítko ve dvoře, a zřízení nové</t>
  </si>
  <si>
    <t>9-4</t>
  </si>
  <si>
    <t>Zakrytí PVC střech a podlah proti poškození</t>
  </si>
  <si>
    <t>detail 4 - uvnitř:2*26,65</t>
  </si>
  <si>
    <t>detail 9:1,5*27,65</t>
  </si>
  <si>
    <t>detail 10:2*9,5*2</t>
  </si>
  <si>
    <t>941941031R00</t>
  </si>
  <si>
    <t>Montáž lešení leh.řad.s podlahami,š.do 1 m, H 10 m</t>
  </si>
  <si>
    <t>detail 1:3*(36,68+1,5+0,5*2)</t>
  </si>
  <si>
    <t>detail 3 - 2x:3*(9,35+4,35)*2</t>
  </si>
  <si>
    <t>detail 4:3*(27,65+1*2)</t>
  </si>
  <si>
    <t>detail 5:4*(12,65+1,5*2)</t>
  </si>
  <si>
    <t>detail 6:4*9,5+3*(3,2+1,5)</t>
  </si>
  <si>
    <t>detail 7:5*27,2</t>
  </si>
  <si>
    <t>detail 8:3*15,3</t>
  </si>
  <si>
    <t>941941191R00</t>
  </si>
  <si>
    <t>Příplatek za každý měsíc použití lešení k pol.1031</t>
  </si>
  <si>
    <t>585,29</t>
  </si>
  <si>
    <t>941941831R00</t>
  </si>
  <si>
    <t>Demontáž lešení leh.řad.s podlahami,š.1 m, H 10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</si>
  <si>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</si>
  <si>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</si>
  <si>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</si>
  <si>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</si>
  <si>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</si>
  <si>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</si>
  <si>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941955001R00</t>
  </si>
  <si>
    <t>Lešení lehké pomocné, výška podlahy do 1,2 m</t>
  </si>
  <si>
    <t>detail 4 - uvnitř:1,5*26,65</t>
  </si>
  <si>
    <t>závětří:4,5*3,4</t>
  </si>
  <si>
    <t>detail 10:1,5*9,5*2</t>
  </si>
  <si>
    <t>952901111R00</t>
  </si>
  <si>
    <t>Vyčištění budov o výšce podlaží do 4 m</t>
  </si>
  <si>
    <t>detail 1:1*(36,68+1,5+0,5*2)</t>
  </si>
  <si>
    <t>detail 3 - 2x:1*(9,35+4,35)*2</t>
  </si>
  <si>
    <t>detail 4:1*(27,65+1*2)</t>
  </si>
  <si>
    <t>detail 5:1*(12,65+1,5*2)</t>
  </si>
  <si>
    <t>detail 6:1*9,5+1*(3,2+1,5)</t>
  </si>
  <si>
    <t>detail 7:1*27,2</t>
  </si>
  <si>
    <t>detail 8:1*15,3</t>
  </si>
  <si>
    <t>detail 9:1*27,65</t>
  </si>
  <si>
    <t>detail 10 - 2x:1*9,5*2</t>
  </si>
  <si>
    <t>953941119R00</t>
  </si>
  <si>
    <t>Osazení komínových dvířek</t>
  </si>
  <si>
    <t>55347557R</t>
  </si>
  <si>
    <t>Dvířka komínová nerezová</t>
  </si>
  <si>
    <t>965042141R00</t>
  </si>
  <si>
    <t>Bourání mazanin betonových tl. 10 cm, nad 4 m2</t>
  </si>
  <si>
    <t>detail 1:36,68*0,5*0,1</t>
  </si>
  <si>
    <t>detail 3:0,5*(9,35+4,35)*0,1</t>
  </si>
  <si>
    <t>detail 4:0,4*0,1*(27,65-0,3*5)</t>
  </si>
  <si>
    <t>detail 7:0,5*(27,2-1,05*3)*0,1</t>
  </si>
  <si>
    <t>detail 8:0,6*3,25*0,1</t>
  </si>
  <si>
    <t>978300010RAA</t>
  </si>
  <si>
    <t>Otlučení vnějších omítek stěn vápenocem.100 %, stupeň složitosti 1-4</t>
  </si>
  <si>
    <t>komín - cca:6</t>
  </si>
  <si>
    <t>nad sklobetony:0,8*4,2*6</t>
  </si>
  <si>
    <t>113106231R00</t>
  </si>
  <si>
    <t>Rozebrání dlažeb ze zámkové dlažby v kamenivu, vrátí se zpět</t>
  </si>
  <si>
    <t>detail 8:0,6*(15,3-2,7-3,0)</t>
  </si>
  <si>
    <t>detail 6:0,6*5</t>
  </si>
  <si>
    <t>962200041RAB</t>
  </si>
  <si>
    <t>Bourání příček ze sklobetonu, tlouštka 15 cm</t>
  </si>
  <si>
    <t>detail 4:0,4*4,2*6</t>
  </si>
  <si>
    <t>979082111R00</t>
  </si>
  <si>
    <t>Vnitrostaveništní doprava suti do 10 m</t>
  </si>
  <si>
    <t>t</t>
  </si>
  <si>
    <t>(0,558+15,0575)</t>
  </si>
  <si>
    <t>979082121R00</t>
  </si>
  <si>
    <t>Příplatek k vnitrost. dopravě suti za dalších 5 m</t>
  </si>
  <si>
    <t>(0,558+15,0575)*6</t>
  </si>
  <si>
    <t>979088212R00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</si>
  <si>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</si>
  <si>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</si>
  <si>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</si>
  <si>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</si>
  <si>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</si>
  <si>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(0,558+15,0575)*14</t>
  </si>
  <si>
    <t>979999998R00</t>
  </si>
  <si>
    <t>Poplatek za skládku suti 5% příměsí</t>
  </si>
  <si>
    <t>(0,558+15,05750)-0,82656</t>
  </si>
  <si>
    <t>979990109R00</t>
  </si>
  <si>
    <t>Poplatek za skládku suti - skleněné tvárnice</t>
  </si>
  <si>
    <t>0,82656</t>
  </si>
  <si>
    <t>999281145R00</t>
  </si>
  <si>
    <t>Přesun hmot pro opravy a údržbu do v. 6 m, nošením</t>
  </si>
  <si>
    <t>0,00060+0,22953+29,84115+13,92907+4,32165</t>
  </si>
  <si>
    <t>5,92488+11,38576+0,50236+0,00675</t>
  </si>
  <si>
    <t>711823121RT5</t>
  </si>
  <si>
    <t>Montáž nopové fólie svisle, včetně dodávky fólie N8</t>
  </si>
  <si>
    <t>detail 1:0,5*(36,68+0,5*2)</t>
  </si>
  <si>
    <t>detail 3 - 2x:0,5*(9,35+4,35)*2</t>
  </si>
  <si>
    <t>detail 4:0,5*(27,65+0,8*2)</t>
  </si>
  <si>
    <t>detail 5:0,5*12,65</t>
  </si>
  <si>
    <t>detail 6:0,5*5</t>
  </si>
  <si>
    <t>detail 7:0,5*(27,2-1,05*3)</t>
  </si>
  <si>
    <t>detail 8:0,5*(15,3-2,7)</t>
  </si>
  <si>
    <t>998711101R00</t>
  </si>
  <si>
    <t>Přesun hmot pro izolace proti vodě, výšky do 6 m</t>
  </si>
  <si>
    <t>712361702RT1</t>
  </si>
  <si>
    <t>Povlaková krytina do 10°, fólií lepenou bodově, 1 vrstva - fólie ve specifikaci</t>
  </si>
  <si>
    <t>28322103.AR</t>
  </si>
  <si>
    <t>Fólie mPVC tl. 1,5 mm, š. 1300 mm střešní, šedá</t>
  </si>
  <si>
    <t>detail 7:1*27,2*1,2</t>
  </si>
  <si>
    <t>712391171R00</t>
  </si>
  <si>
    <t>Povlaková krytina střech do 10°, podklad. textilie</t>
  </si>
  <si>
    <t>67390526R</t>
  </si>
  <si>
    <t>Textilie jutařská netkaná 300 g/m2</t>
  </si>
  <si>
    <t>712391176R00</t>
  </si>
  <si>
    <t>Připevnění izolace kotvicími terči</t>
  </si>
  <si>
    <t>detail 7:1*27,2*4</t>
  </si>
  <si>
    <t>56284081.A</t>
  </si>
  <si>
    <t>Hmoždinka kotvící</t>
  </si>
  <si>
    <t>detail 7:1*27,2*4*1,1</t>
  </si>
  <si>
    <t>712391175R00</t>
  </si>
  <si>
    <t>Připevnění izolace k plechům</t>
  </si>
  <si>
    <t>detail 7:1+27,2</t>
  </si>
  <si>
    <t>712378003R00</t>
  </si>
  <si>
    <t>Atiková okapnice RŠ 250 mm, k PVC krytině</t>
  </si>
  <si>
    <t>detail 7:27,2</t>
  </si>
  <si>
    <t>712378004R00</t>
  </si>
  <si>
    <t>Závětrná lišta RŠ 250 mm, k PVC krytině</t>
  </si>
  <si>
    <t>detail 7:0,5*2</t>
  </si>
  <si>
    <t>712-1</t>
  </si>
  <si>
    <t>Vyříznutí stávající fólie a napojení na novou</t>
  </si>
  <si>
    <t>998712101R00</t>
  </si>
  <si>
    <t>Přesun hmot pro povlakové krytiny, výšky do 6 m</t>
  </si>
  <si>
    <t>713141124R00</t>
  </si>
  <si>
    <t>Izolace tepelná střech na pruhy lepidla, 1vrstvá</t>
  </si>
  <si>
    <t>detail 7:0,5*27,2</t>
  </si>
  <si>
    <t>28375768.AR</t>
  </si>
  <si>
    <t>Deska izolační polystyrén samozhášivý EPS 150</t>
  </si>
  <si>
    <t>detail 7:0,5*27,2*0,2*1,1</t>
  </si>
  <si>
    <t>998713101R00</t>
  </si>
  <si>
    <t>Přesun hmot pro izolace tepelné, výšky do 6 m</t>
  </si>
  <si>
    <t>720-1</t>
  </si>
  <si>
    <t>Úprava polohy a rozvodu pítka</t>
  </si>
  <si>
    <t>721-1</t>
  </si>
  <si>
    <t>Posunutí kanalizace pro nový lapač, vč. napojení do stávající</t>
  </si>
  <si>
    <t>detail 4:2</t>
  </si>
  <si>
    <t>detail 7:2</t>
  </si>
  <si>
    <t>detail 8:2</t>
  </si>
  <si>
    <t>721242111RT1</t>
  </si>
  <si>
    <t>Lapač střešních splavenin PP HL660 D 110 mm, kolmý odtok</t>
  </si>
  <si>
    <t>764230410RAB</t>
  </si>
  <si>
    <t>Lemování zdí z TiZn plechu, rš 330 mm</t>
  </si>
  <si>
    <t>detail 1:(36,68-1,6+0,16*2)</t>
  </si>
  <si>
    <t>detail 3 - 2x:(9,35+4,35+0,1)*2</t>
  </si>
  <si>
    <t>detail 4:0,5*2</t>
  </si>
  <si>
    <t>detail 5:12,65+0,16*2</t>
  </si>
  <si>
    <t>detail 6:9,5+0,16</t>
  </si>
  <si>
    <t>detail 8:15,3</t>
  </si>
  <si>
    <t>detail 9:27,65+0,16*2</t>
  </si>
  <si>
    <t>detail 10 - 2x:2*10+0,16*2</t>
  </si>
  <si>
    <t>764252410RAB</t>
  </si>
  <si>
    <t>Žlab z TiZn plechu podokapní půlkruhový, rš 330 mm</t>
  </si>
  <si>
    <t>detail 4:27,65-0,5*2</t>
  </si>
  <si>
    <t>764510450RT2</t>
  </si>
  <si>
    <t>Oplechování parapetů včetně rohů Ti Zn, rš 330 mm, nalepení</t>
  </si>
  <si>
    <t>detail 4:4,2*6-1,05*3</t>
  </si>
  <si>
    <t>764510460RT2</t>
  </si>
  <si>
    <t>Oplechování parapetů včetně rohů Ti Zn, rš 400 mm, nalepení</t>
  </si>
  <si>
    <t>detail 1:2,7*6+1,2*8</t>
  </si>
  <si>
    <t>detail 6 - zídka:3,2</t>
  </si>
  <si>
    <t>764510480RT2</t>
  </si>
  <si>
    <t>Oplechování parapetů včetně rohů Ti Zn, rš 600 mm, nalepení</t>
  </si>
  <si>
    <t>detail 4 - hlavy sloupů:0,8*2</t>
  </si>
  <si>
    <t>764554410RAC</t>
  </si>
  <si>
    <t>Odpadní trouby z TiZn plechu kruhové, průměru 120 mm</t>
  </si>
  <si>
    <t>detail 4:4*2</t>
  </si>
  <si>
    <t>detail 7:6*2</t>
  </si>
  <si>
    <t>764454293R00</t>
  </si>
  <si>
    <t>Montáž kolena TiZn kruhového</t>
  </si>
  <si>
    <t>detail 4:2*2</t>
  </si>
  <si>
    <t>detail 7:2*2</t>
  </si>
  <si>
    <t>764900050RAA</t>
  </si>
  <si>
    <t>Demontáž oplechování parapetů, z plechu pozinkovaného</t>
  </si>
  <si>
    <t>detail 4:4,2*6-1,05*3+8,7*3</t>
  </si>
  <si>
    <t>detail 6:1,2+4,5</t>
  </si>
  <si>
    <t>764900020RAA</t>
  </si>
  <si>
    <t>Demontáž oplechování zdí, z plechu pozinkovaného</t>
  </si>
  <si>
    <t>764900035RAA</t>
  </si>
  <si>
    <t>Demontáž podokapních žlabů půlkruhových, z plechu pozinkovaného</t>
  </si>
  <si>
    <t>764900040RAA</t>
  </si>
  <si>
    <t>Demontáž odpadních trub, z plechu pozinkovaného</t>
  </si>
  <si>
    <t>detail 4:2*4</t>
  </si>
  <si>
    <t>764-1</t>
  </si>
  <si>
    <t>Posunutí dešťového svodu a zakrácení žlabu</t>
  </si>
  <si>
    <t>detail 8:1</t>
  </si>
  <si>
    <t>764-2</t>
  </si>
  <si>
    <t>Komínová hlava z nerez. plechu 1,65x0,6m</t>
  </si>
  <si>
    <t>998764101R00</t>
  </si>
  <si>
    <t>Přesun hmot pro klempířské konstr., výšky do 6 m</t>
  </si>
  <si>
    <t>764-3</t>
  </si>
  <si>
    <t>Odvoz a likvidace odpadu klempířského</t>
  </si>
  <si>
    <t>766410020RA0</t>
  </si>
  <si>
    <t>Obklad atik deskami z aglomerovaného dřeva</t>
  </si>
  <si>
    <t>detail 7:0,75*27,2</t>
  </si>
  <si>
    <t>60726016.AR</t>
  </si>
  <si>
    <t>Deska dřevoštěpková OSB 3 N - 4PD tl. 22 mm</t>
  </si>
  <si>
    <t>detail 7:0,75*27,2*1,2</t>
  </si>
  <si>
    <t>998766101R00</t>
  </si>
  <si>
    <t>Přesun hmot pro truhlářské konstr., výšky do 6 m</t>
  </si>
  <si>
    <t>767-1</t>
  </si>
  <si>
    <t>Výlez na střechu vč. kotvení, demontáž a likvidace původního</t>
  </si>
  <si>
    <t>detail 1:1</t>
  </si>
  <si>
    <t>detail 3:1</t>
  </si>
  <si>
    <t>detail 10:1</t>
  </si>
  <si>
    <t>767-2</t>
  </si>
  <si>
    <t>Stoupací železa vč. demontáže a likvid.stávajících</t>
  </si>
  <si>
    <t>detail 10 - 2x:2*6</t>
  </si>
  <si>
    <t>21-1</t>
  </si>
  <si>
    <t>Úprava svodů bleskosvodu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</si>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</sst>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38" xfId="0" applyNumberFormat="1" applyFont="1" applyBorder="1" applyAlignment="1">
      <alignment vertical="top" wrapText="1" shrinkToFit="1"/>
    </xf>
    <xf numFmtId="164" fontId="18" fillId="0" borderId="39" xfId="0" applyNumberFormat="1" applyFont="1" applyBorder="1" applyAlignment="1">
      <alignment vertical="top" wrapText="1" shrinkToFit="1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6" fillId="3" borderId="35" xfId="0" applyFont="1" applyFill="1" applyBorder="1" applyAlignment="1">
      <alignment horizontal="center"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6"/>
  <sheetViews>
    <sheetView showGridLines="0" topLeftCell="B1" zoomScaleNormal="100" zoomScaleSheetLayoutView="75" workbookViewId="0">
      <selection activeCell="G24" sqref="G24:I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6" t="s">
        <v>42</v>
      </c>
      <c r="C1" s="217"/>
      <c r="D1" s="217"/>
      <c r="E1" s="217"/>
      <c r="F1" s="217"/>
      <c r="G1" s="217"/>
      <c r="H1" s="217"/>
      <c r="I1" s="217"/>
      <c r="J1" s="218"/>
    </row>
    <row r="2" spans="1:15" ht="23.25" customHeight="1" x14ac:dyDescent="0.2">
      <c r="A2" s="4"/>
      <c r="B2" s="81" t="s">
        <v>40</v>
      </c>
      <c r="C2" s="82"/>
      <c r="D2" s="227" t="s">
        <v>45</v>
      </c>
      <c r="E2" s="228"/>
      <c r="F2" s="228"/>
      <c r="G2" s="228"/>
      <c r="H2" s="228"/>
      <c r="I2" s="228"/>
      <c r="J2" s="229"/>
      <c r="O2" s="2"/>
    </row>
    <row r="3" spans="1:15" ht="23.25" hidden="1" customHeight="1" x14ac:dyDescent="0.2">
      <c r="A3" s="4"/>
      <c r="B3" s="83" t="s">
        <v>43</v>
      </c>
      <c r="C3" s="84"/>
      <c r="D3" s="223"/>
      <c r="E3" s="224"/>
      <c r="F3" s="224"/>
      <c r="G3" s="224"/>
      <c r="H3" s="224"/>
      <c r="I3" s="224"/>
      <c r="J3" s="22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1"/>
      <c r="E11" s="231"/>
      <c r="F11" s="231"/>
      <c r="G11" s="231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2"/>
      <c r="E13" s="222"/>
      <c r="F13" s="222"/>
      <c r="G13" s="22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0"/>
      <c r="F15" s="230"/>
      <c r="G15" s="219"/>
      <c r="H15" s="219"/>
      <c r="I15" s="219" t="s">
        <v>28</v>
      </c>
      <c r="J15" s="220"/>
    </row>
    <row r="16" spans="1:15" ht="23.25" customHeight="1" x14ac:dyDescent="0.2">
      <c r="A16" s="142" t="s">
        <v>23</v>
      </c>
      <c r="B16" s="143" t="s">
        <v>23</v>
      </c>
      <c r="C16" s="58"/>
      <c r="D16" s="59"/>
      <c r="E16" s="209"/>
      <c r="F16" s="215"/>
      <c r="G16" s="209"/>
      <c r="H16" s="215"/>
      <c r="I16" s="209">
        <f>SUMIF(F51:F72,A16,I51:I72)+SUMIF(F51:F72,"PSU",I51:I72)</f>
        <v>0</v>
      </c>
      <c r="J16" s="210"/>
    </row>
    <row r="17" spans="1:10" ht="23.25" customHeight="1" x14ac:dyDescent="0.2">
      <c r="A17" s="142" t="s">
        <v>24</v>
      </c>
      <c r="B17" s="143" t="s">
        <v>24</v>
      </c>
      <c r="C17" s="58"/>
      <c r="D17" s="59"/>
      <c r="E17" s="209"/>
      <c r="F17" s="215"/>
      <c r="G17" s="209"/>
      <c r="H17" s="215"/>
      <c r="I17" s="209">
        <f>SUMIF(F51:F72,A17,I51:I72)</f>
        <v>0</v>
      </c>
      <c r="J17" s="210"/>
    </row>
    <row r="18" spans="1:10" ht="23.25" customHeight="1" x14ac:dyDescent="0.2">
      <c r="A18" s="142" t="s">
        <v>25</v>
      </c>
      <c r="B18" s="143" t="s">
        <v>25</v>
      </c>
      <c r="C18" s="58"/>
      <c r="D18" s="59"/>
      <c r="E18" s="209"/>
      <c r="F18" s="215"/>
      <c r="G18" s="209"/>
      <c r="H18" s="215"/>
      <c r="I18" s="209">
        <f>SUMIF(F51:F72,A18,I51:I72)</f>
        <v>0</v>
      </c>
      <c r="J18" s="210"/>
    </row>
    <row r="19" spans="1:10" ht="23.25" customHeight="1" x14ac:dyDescent="0.2">
      <c r="A19" s="142" t="s">
        <v>99</v>
      </c>
      <c r="B19" s="143" t="s">
        <v>26</v>
      </c>
      <c r="C19" s="58"/>
      <c r="D19" s="59"/>
      <c r="E19" s="209"/>
      <c r="F19" s="215"/>
      <c r="G19" s="209"/>
      <c r="H19" s="215"/>
      <c r="I19" s="209">
        <f>SUMIF(F51:F72,A19,I51:I72)</f>
        <v>0</v>
      </c>
      <c r="J19" s="210"/>
    </row>
    <row r="20" spans="1:10" ht="23.25" customHeight="1" x14ac:dyDescent="0.2">
      <c r="A20" s="142" t="s">
        <v>100</v>
      </c>
      <c r="B20" s="143" t="s">
        <v>27</v>
      </c>
      <c r="C20" s="58"/>
      <c r="D20" s="59"/>
      <c r="E20" s="209"/>
      <c r="F20" s="215"/>
      <c r="G20" s="209"/>
      <c r="H20" s="215"/>
      <c r="I20" s="209">
        <f>SUMIF(F51:F72,A20,I51:I72)</f>
        <v>0</v>
      </c>
      <c r="J20" s="210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12"/>
      <c r="G21" s="211"/>
      <c r="H21" s="212"/>
      <c r="I21" s="211">
        <f>SUM(I16:J20)</f>
        <v>0</v>
      </c>
      <c r="J21" s="21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3">
        <f>ZakladDPHSni*SazbaDPH1/100</f>
        <v>0</v>
      </c>
      <c r="H24" s="234"/>
      <c r="I24" s="23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3">
        <f>ZakladDPHZakl*SazbaDPH2/100</f>
        <v>0</v>
      </c>
      <c r="H26" s="204"/>
      <c r="I26" s="20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5">
        <f>0</f>
        <v>0</v>
      </c>
      <c r="H27" s="205"/>
      <c r="I27" s="205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6">
        <f>ZakladDPHSni+DPHSni+ZakladDPHZakl+DPHZakl+Zaokrouhleni</f>
        <v>0</v>
      </c>
      <c r="H29" s="206"/>
      <c r="I29" s="206"/>
      <c r="J29" s="119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44601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32" t="s">
        <v>2</v>
      </c>
      <c r="E35" s="232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46</v>
      </c>
      <c r="C39" s="235" t="s">
        <v>45</v>
      </c>
      <c r="D39" s="236"/>
      <c r="E39" s="236"/>
      <c r="F39" s="108">
        <f>'Rozpočet Pol'!AC455</f>
        <v>0</v>
      </c>
      <c r="G39" s="109">
        <f>'Rozpočet Pol'!AD455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37" t="s">
        <v>47</v>
      </c>
      <c r="C40" s="238"/>
      <c r="D40" s="238"/>
      <c r="E40" s="239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49</v>
      </c>
    </row>
    <row r="43" spans="1:52" x14ac:dyDescent="0.2">
      <c r="B43" s="240" t="s">
        <v>50</v>
      </c>
      <c r="C43" s="240"/>
      <c r="D43" s="240"/>
      <c r="E43" s="240"/>
      <c r="F43" s="240"/>
      <c r="G43" s="240"/>
      <c r="H43" s="240"/>
      <c r="I43" s="240"/>
      <c r="J43" s="240"/>
      <c r="AZ43" s="120" t="str">
        <f>B43</f>
        <v>Zpracováno v cenové soustavě RTS 2020 - 1.polovina.</v>
      </c>
    </row>
    <row r="44" spans="1:52" x14ac:dyDescent="0.2">
      <c r="B44" s="240" t="s">
        <v>51</v>
      </c>
      <c r="C44" s="240"/>
      <c r="D44" s="240"/>
      <c r="E44" s="240"/>
      <c r="F44" s="240"/>
      <c r="G44" s="240"/>
      <c r="H44" s="240"/>
      <c r="I44" s="240"/>
      <c r="J44" s="240"/>
      <c r="AZ44" s="120" t="str">
        <f>B44</f>
        <v>Nedílnou součásti rozpočtu je projektová dokumentace.</v>
      </c>
    </row>
    <row r="45" spans="1:52" x14ac:dyDescent="0.2">
      <c r="B45" s="240" t="s">
        <v>52</v>
      </c>
      <c r="C45" s="240"/>
      <c r="D45" s="240"/>
      <c r="E45" s="240"/>
      <c r="F45" s="240"/>
      <c r="G45" s="240"/>
      <c r="H45" s="240"/>
      <c r="I45" s="240"/>
      <c r="J45" s="240"/>
      <c r="AZ45" s="120" t="str">
        <f>B45</f>
        <v>Bližší specifikace výrobků - viz PD.</v>
      </c>
    </row>
    <row r="48" spans="1:52" ht="15.75" x14ac:dyDescent="0.25">
      <c r="B48" s="121" t="s">
        <v>53</v>
      </c>
    </row>
    <row r="50" spans="1:10" ht="25.5" customHeight="1" x14ac:dyDescent="0.2">
      <c r="A50" s="122"/>
      <c r="B50" s="126" t="s">
        <v>16</v>
      </c>
      <c r="C50" s="126" t="s">
        <v>5</v>
      </c>
      <c r="D50" s="127"/>
      <c r="E50" s="127"/>
      <c r="F50" s="130" t="s">
        <v>54</v>
      </c>
      <c r="G50" s="130"/>
      <c r="H50" s="130"/>
      <c r="I50" s="226" t="s">
        <v>28</v>
      </c>
      <c r="J50" s="226"/>
    </row>
    <row r="51" spans="1:10" ht="25.5" customHeight="1" x14ac:dyDescent="0.2">
      <c r="A51" s="123"/>
      <c r="B51" s="131" t="s">
        <v>55</v>
      </c>
      <c r="C51" s="242" t="s">
        <v>56</v>
      </c>
      <c r="D51" s="243"/>
      <c r="E51" s="243"/>
      <c r="F51" s="133" t="s">
        <v>23</v>
      </c>
      <c r="G51" s="134"/>
      <c r="H51" s="134"/>
      <c r="I51" s="241">
        <f>'Rozpočet Pol'!G8</f>
        <v>0</v>
      </c>
      <c r="J51" s="241"/>
    </row>
    <row r="52" spans="1:10" ht="25.5" customHeight="1" x14ac:dyDescent="0.2">
      <c r="A52" s="123"/>
      <c r="B52" s="125" t="s">
        <v>57</v>
      </c>
      <c r="C52" s="245" t="s">
        <v>58</v>
      </c>
      <c r="D52" s="246"/>
      <c r="E52" s="246"/>
      <c r="F52" s="135" t="s">
        <v>23</v>
      </c>
      <c r="G52" s="136"/>
      <c r="H52" s="136"/>
      <c r="I52" s="244">
        <f>'Rozpočet Pol'!G33</f>
        <v>0</v>
      </c>
      <c r="J52" s="244"/>
    </row>
    <row r="53" spans="1:10" ht="25.5" customHeight="1" x14ac:dyDescent="0.2">
      <c r="A53" s="123"/>
      <c r="B53" s="125" t="s">
        <v>59</v>
      </c>
      <c r="C53" s="245" t="s">
        <v>60</v>
      </c>
      <c r="D53" s="246"/>
      <c r="E53" s="246"/>
      <c r="F53" s="135" t="s">
        <v>23</v>
      </c>
      <c r="G53" s="136"/>
      <c r="H53" s="136"/>
      <c r="I53" s="244">
        <f>'Rozpočet Pol'!G42</f>
        <v>0</v>
      </c>
      <c r="J53" s="244"/>
    </row>
    <row r="54" spans="1:10" ht="25.5" customHeight="1" x14ac:dyDescent="0.2">
      <c r="A54" s="123"/>
      <c r="B54" s="125" t="s">
        <v>61</v>
      </c>
      <c r="C54" s="245" t="s">
        <v>62</v>
      </c>
      <c r="D54" s="246"/>
      <c r="E54" s="246"/>
      <c r="F54" s="135" t="s">
        <v>23</v>
      </c>
      <c r="G54" s="136"/>
      <c r="H54" s="136"/>
      <c r="I54" s="244">
        <f>'Rozpočet Pol'!G45</f>
        <v>0</v>
      </c>
      <c r="J54" s="244"/>
    </row>
    <row r="55" spans="1:10" ht="25.5" customHeight="1" x14ac:dyDescent="0.2">
      <c r="A55" s="123"/>
      <c r="B55" s="125" t="s">
        <v>63</v>
      </c>
      <c r="C55" s="245" t="s">
        <v>64</v>
      </c>
      <c r="D55" s="246"/>
      <c r="E55" s="246"/>
      <c r="F55" s="135" t="s">
        <v>23</v>
      </c>
      <c r="G55" s="136"/>
      <c r="H55" s="136"/>
      <c r="I55" s="244">
        <f>'Rozpočet Pol'!G75</f>
        <v>0</v>
      </c>
      <c r="J55" s="244"/>
    </row>
    <row r="56" spans="1:10" ht="25.5" customHeight="1" x14ac:dyDescent="0.2">
      <c r="A56" s="123"/>
      <c r="B56" s="125" t="s">
        <v>65</v>
      </c>
      <c r="C56" s="245" t="s">
        <v>66</v>
      </c>
      <c r="D56" s="246"/>
      <c r="E56" s="246"/>
      <c r="F56" s="135" t="s">
        <v>23</v>
      </c>
      <c r="G56" s="136"/>
      <c r="H56" s="136"/>
      <c r="I56" s="244">
        <f>'Rozpočet Pol'!G239</f>
        <v>0</v>
      </c>
      <c r="J56" s="244"/>
    </row>
    <row r="57" spans="1:10" ht="25.5" customHeight="1" x14ac:dyDescent="0.2">
      <c r="A57" s="123"/>
      <c r="B57" s="125" t="s">
        <v>67</v>
      </c>
      <c r="C57" s="245" t="s">
        <v>68</v>
      </c>
      <c r="D57" s="246"/>
      <c r="E57" s="246"/>
      <c r="F57" s="135" t="s">
        <v>23</v>
      </c>
      <c r="G57" s="136"/>
      <c r="H57" s="136"/>
      <c r="I57" s="244">
        <f>'Rozpočet Pol'!G244</f>
        <v>0</v>
      </c>
      <c r="J57" s="244"/>
    </row>
    <row r="58" spans="1:10" ht="25.5" customHeight="1" x14ac:dyDescent="0.2">
      <c r="A58" s="123"/>
      <c r="B58" s="125" t="s">
        <v>69</v>
      </c>
      <c r="C58" s="245" t="s">
        <v>70</v>
      </c>
      <c r="D58" s="246"/>
      <c r="E58" s="246"/>
      <c r="F58" s="135" t="s">
        <v>23</v>
      </c>
      <c r="G58" s="136"/>
      <c r="H58" s="136"/>
      <c r="I58" s="244">
        <f>'Rozpočet Pol'!G247</f>
        <v>0</v>
      </c>
      <c r="J58" s="244"/>
    </row>
    <row r="59" spans="1:10" ht="25.5" customHeight="1" x14ac:dyDescent="0.2">
      <c r="A59" s="123"/>
      <c r="B59" s="125" t="s">
        <v>71</v>
      </c>
      <c r="C59" s="245" t="s">
        <v>72</v>
      </c>
      <c r="D59" s="246"/>
      <c r="E59" s="246"/>
      <c r="F59" s="135" t="s">
        <v>23</v>
      </c>
      <c r="G59" s="136"/>
      <c r="H59" s="136"/>
      <c r="I59" s="244">
        <f>'Rozpočet Pol'!G258</f>
        <v>0</v>
      </c>
      <c r="J59" s="244"/>
    </row>
    <row r="60" spans="1:10" ht="25.5" customHeight="1" x14ac:dyDescent="0.2">
      <c r="A60" s="123"/>
      <c r="B60" s="125" t="s">
        <v>73</v>
      </c>
      <c r="C60" s="245" t="s">
        <v>74</v>
      </c>
      <c r="D60" s="246"/>
      <c r="E60" s="246"/>
      <c r="F60" s="135" t="s">
        <v>23</v>
      </c>
      <c r="G60" s="136"/>
      <c r="H60" s="136"/>
      <c r="I60" s="244">
        <f>'Rozpočet Pol'!G281</f>
        <v>0</v>
      </c>
      <c r="J60" s="244"/>
    </row>
    <row r="61" spans="1:10" ht="25.5" customHeight="1" x14ac:dyDescent="0.2">
      <c r="A61" s="123"/>
      <c r="B61" s="125" t="s">
        <v>75</v>
      </c>
      <c r="C61" s="245" t="s">
        <v>76</v>
      </c>
      <c r="D61" s="246"/>
      <c r="E61" s="246"/>
      <c r="F61" s="135" t="s">
        <v>23</v>
      </c>
      <c r="G61" s="136"/>
      <c r="H61" s="136"/>
      <c r="I61" s="244">
        <f>'Rozpočet Pol'!G296</f>
        <v>0</v>
      </c>
      <c r="J61" s="244"/>
    </row>
    <row r="62" spans="1:10" ht="25.5" customHeight="1" x14ac:dyDescent="0.2">
      <c r="A62" s="123"/>
      <c r="B62" s="125" t="s">
        <v>77</v>
      </c>
      <c r="C62" s="245" t="s">
        <v>78</v>
      </c>
      <c r="D62" s="246"/>
      <c r="E62" s="246"/>
      <c r="F62" s="135" t="s">
        <v>23</v>
      </c>
      <c r="G62" s="136"/>
      <c r="H62" s="136"/>
      <c r="I62" s="244">
        <f>'Rozpočet Pol'!G313</f>
        <v>0</v>
      </c>
      <c r="J62" s="244"/>
    </row>
    <row r="63" spans="1:10" ht="25.5" customHeight="1" x14ac:dyDescent="0.2">
      <c r="A63" s="123"/>
      <c r="B63" s="125" t="s">
        <v>79</v>
      </c>
      <c r="C63" s="245" t="s">
        <v>80</v>
      </c>
      <c r="D63" s="246"/>
      <c r="E63" s="246"/>
      <c r="F63" s="135" t="s">
        <v>23</v>
      </c>
      <c r="G63" s="136"/>
      <c r="H63" s="136"/>
      <c r="I63" s="244">
        <f>'Rozpočet Pol'!G328</f>
        <v>0</v>
      </c>
      <c r="J63" s="244"/>
    </row>
    <row r="64" spans="1:10" ht="25.5" customHeight="1" x14ac:dyDescent="0.2">
      <c r="A64" s="123"/>
      <c r="B64" s="125" t="s">
        <v>81</v>
      </c>
      <c r="C64" s="245" t="s">
        <v>82</v>
      </c>
      <c r="D64" s="246"/>
      <c r="E64" s="246"/>
      <c r="F64" s="135" t="s">
        <v>24</v>
      </c>
      <c r="G64" s="136"/>
      <c r="H64" s="136"/>
      <c r="I64" s="244">
        <f>'Rozpočet Pol'!G332</f>
        <v>0</v>
      </c>
      <c r="J64" s="244"/>
    </row>
    <row r="65" spans="1:10" ht="25.5" customHeight="1" x14ac:dyDescent="0.2">
      <c r="A65" s="123"/>
      <c r="B65" s="125" t="s">
        <v>83</v>
      </c>
      <c r="C65" s="245" t="s">
        <v>84</v>
      </c>
      <c r="D65" s="246"/>
      <c r="E65" s="246"/>
      <c r="F65" s="135" t="s">
        <v>24</v>
      </c>
      <c r="G65" s="136"/>
      <c r="H65" s="136"/>
      <c r="I65" s="244">
        <f>'Rozpočet Pol'!G342</f>
        <v>0</v>
      </c>
      <c r="J65" s="244"/>
    </row>
    <row r="66" spans="1:10" ht="25.5" customHeight="1" x14ac:dyDescent="0.2">
      <c r="A66" s="123"/>
      <c r="B66" s="125" t="s">
        <v>85</v>
      </c>
      <c r="C66" s="245" t="s">
        <v>86</v>
      </c>
      <c r="D66" s="246"/>
      <c r="E66" s="246"/>
      <c r="F66" s="135" t="s">
        <v>24</v>
      </c>
      <c r="G66" s="136"/>
      <c r="H66" s="136"/>
      <c r="I66" s="244">
        <f>'Rozpočet Pol'!G364</f>
        <v>0</v>
      </c>
      <c r="J66" s="244"/>
    </row>
    <row r="67" spans="1:10" ht="25.5" customHeight="1" x14ac:dyDescent="0.2">
      <c r="A67" s="123"/>
      <c r="B67" s="125" t="s">
        <v>87</v>
      </c>
      <c r="C67" s="245" t="s">
        <v>88</v>
      </c>
      <c r="D67" s="246"/>
      <c r="E67" s="246"/>
      <c r="F67" s="135" t="s">
        <v>24</v>
      </c>
      <c r="G67" s="136"/>
      <c r="H67" s="136"/>
      <c r="I67" s="244">
        <f>'Rozpočet Pol'!G370</f>
        <v>0</v>
      </c>
      <c r="J67" s="244"/>
    </row>
    <row r="68" spans="1:10" ht="25.5" customHeight="1" x14ac:dyDescent="0.2">
      <c r="A68" s="123"/>
      <c r="B68" s="125" t="s">
        <v>89</v>
      </c>
      <c r="C68" s="245" t="s">
        <v>90</v>
      </c>
      <c r="D68" s="246"/>
      <c r="E68" s="246"/>
      <c r="F68" s="135" t="s">
        <v>24</v>
      </c>
      <c r="G68" s="136"/>
      <c r="H68" s="136"/>
      <c r="I68" s="244">
        <f>'Rozpočet Pol'!G373</f>
        <v>0</v>
      </c>
      <c r="J68" s="244"/>
    </row>
    <row r="69" spans="1:10" ht="25.5" customHeight="1" x14ac:dyDescent="0.2">
      <c r="A69" s="123"/>
      <c r="B69" s="125" t="s">
        <v>91</v>
      </c>
      <c r="C69" s="245" t="s">
        <v>92</v>
      </c>
      <c r="D69" s="246"/>
      <c r="E69" s="246"/>
      <c r="F69" s="135" t="s">
        <v>24</v>
      </c>
      <c r="G69" s="136"/>
      <c r="H69" s="136"/>
      <c r="I69" s="244">
        <f>'Rozpočet Pol'!G382</f>
        <v>0</v>
      </c>
      <c r="J69" s="244"/>
    </row>
    <row r="70" spans="1:10" ht="25.5" customHeight="1" x14ac:dyDescent="0.2">
      <c r="A70" s="123"/>
      <c r="B70" s="125" t="s">
        <v>93</v>
      </c>
      <c r="C70" s="245" t="s">
        <v>94</v>
      </c>
      <c r="D70" s="246"/>
      <c r="E70" s="246"/>
      <c r="F70" s="135" t="s">
        <v>24</v>
      </c>
      <c r="G70" s="136"/>
      <c r="H70" s="136"/>
      <c r="I70" s="244">
        <f>'Rozpočet Pol'!G438</f>
        <v>0</v>
      </c>
      <c r="J70" s="244"/>
    </row>
    <row r="71" spans="1:10" ht="25.5" customHeight="1" x14ac:dyDescent="0.2">
      <c r="A71" s="123"/>
      <c r="B71" s="125" t="s">
        <v>95</v>
      </c>
      <c r="C71" s="245" t="s">
        <v>96</v>
      </c>
      <c r="D71" s="246"/>
      <c r="E71" s="246"/>
      <c r="F71" s="135" t="s">
        <v>24</v>
      </c>
      <c r="G71" s="136"/>
      <c r="H71" s="136"/>
      <c r="I71" s="244">
        <f>'Rozpočet Pol'!G444</f>
        <v>0</v>
      </c>
      <c r="J71" s="244"/>
    </row>
    <row r="72" spans="1:10" ht="25.5" customHeight="1" x14ac:dyDescent="0.2">
      <c r="A72" s="123"/>
      <c r="B72" s="132" t="s">
        <v>97</v>
      </c>
      <c r="C72" s="248" t="s">
        <v>98</v>
      </c>
      <c r="D72" s="249"/>
      <c r="E72" s="249"/>
      <c r="F72" s="137" t="s">
        <v>25</v>
      </c>
      <c r="G72" s="138"/>
      <c r="H72" s="138"/>
      <c r="I72" s="247">
        <f>'Rozpočet Pol'!G451</f>
        <v>0</v>
      </c>
      <c r="J72" s="247"/>
    </row>
    <row r="73" spans="1:10" ht="25.5" customHeight="1" x14ac:dyDescent="0.2">
      <c r="A73" s="124"/>
      <c r="B73" s="128" t="s">
        <v>1</v>
      </c>
      <c r="C73" s="128"/>
      <c r="D73" s="129"/>
      <c r="E73" s="129"/>
      <c r="F73" s="139"/>
      <c r="G73" s="140"/>
      <c r="H73" s="140"/>
      <c r="I73" s="250">
        <f>SUM(I51:I72)</f>
        <v>0</v>
      </c>
      <c r="J73" s="250"/>
    </row>
    <row r="74" spans="1:10" x14ac:dyDescent="0.2">
      <c r="F74" s="141"/>
      <c r="G74" s="96"/>
      <c r="H74" s="141"/>
      <c r="I74" s="96"/>
      <c r="J74" s="96"/>
    </row>
    <row r="75" spans="1:10" x14ac:dyDescent="0.2">
      <c r="F75" s="141"/>
      <c r="G75" s="96"/>
      <c r="H75" s="141"/>
      <c r="I75" s="96"/>
      <c r="J75" s="96"/>
    </row>
    <row r="76" spans="1:10" x14ac:dyDescent="0.2">
      <c r="F76" s="141"/>
      <c r="G76" s="96"/>
      <c r="H76" s="141"/>
      <c r="I76" s="96"/>
      <c r="J7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I72:J72"/>
    <mergeCell ref="C72:E72"/>
    <mergeCell ref="I73:J73"/>
    <mergeCell ref="I69:J69"/>
    <mergeCell ref="C69:E69"/>
    <mergeCell ref="I70:J70"/>
    <mergeCell ref="C70:E70"/>
    <mergeCell ref="I71:J71"/>
    <mergeCell ref="C71:E71"/>
    <mergeCell ref="I66:J66"/>
    <mergeCell ref="C66:E66"/>
    <mergeCell ref="I67:J67"/>
    <mergeCell ref="C67:E67"/>
    <mergeCell ref="I68:J68"/>
    <mergeCell ref="C68:E68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B45:J45"/>
    <mergeCell ref="I50:J5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&amp;R&amp;"-,Obyčejné"&amp;12Příloha č. 2</oddHeader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465"/>
  <sheetViews>
    <sheetView tabSelected="1" view="pageLayout" zoomScaleNormal="100" workbookViewId="0">
      <selection activeCell="F7" sqref="F7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67" t="s">
        <v>6</v>
      </c>
      <c r="B1" s="267"/>
      <c r="C1" s="267"/>
      <c r="D1" s="267"/>
      <c r="E1" s="267"/>
      <c r="F1" s="267"/>
      <c r="G1" s="267"/>
      <c r="AE1" t="s">
        <v>102</v>
      </c>
    </row>
    <row r="2" spans="1:60" ht="24.95" customHeight="1" x14ac:dyDescent="0.2">
      <c r="A2" s="146" t="s">
        <v>101</v>
      </c>
      <c r="B2" s="144"/>
      <c r="C2" s="268" t="s">
        <v>45</v>
      </c>
      <c r="D2" s="269"/>
      <c r="E2" s="269"/>
      <c r="F2" s="269"/>
      <c r="G2" s="270"/>
      <c r="AE2" t="s">
        <v>103</v>
      </c>
    </row>
    <row r="3" spans="1:60" ht="24.95" hidden="1" customHeight="1" x14ac:dyDescent="0.2">
      <c r="A3" s="147" t="s">
        <v>7</v>
      </c>
      <c r="B3" s="145"/>
      <c r="C3" s="271"/>
      <c r="D3" s="272"/>
      <c r="E3" s="272"/>
      <c r="F3" s="272"/>
      <c r="G3" s="273"/>
      <c r="AE3" t="s">
        <v>104</v>
      </c>
    </row>
    <row r="4" spans="1:60" ht="24.95" hidden="1" customHeight="1" x14ac:dyDescent="0.2">
      <c r="A4" s="147" t="s">
        <v>8</v>
      </c>
      <c r="B4" s="145"/>
      <c r="C4" s="271"/>
      <c r="D4" s="272"/>
      <c r="E4" s="272"/>
      <c r="F4" s="272"/>
      <c r="G4" s="273"/>
      <c r="AE4" t="s">
        <v>105</v>
      </c>
    </row>
    <row r="5" spans="1:60" hidden="1" x14ac:dyDescent="0.2">
      <c r="A5" s="148" t="s">
        <v>106</v>
      </c>
      <c r="B5" s="149"/>
      <c r="C5" s="150"/>
      <c r="D5" s="151"/>
      <c r="E5" s="151"/>
      <c r="F5" s="151"/>
      <c r="G5" s="152"/>
      <c r="AE5" t="s">
        <v>107</v>
      </c>
    </row>
    <row r="7" spans="1:60" ht="38.25" x14ac:dyDescent="0.2">
      <c r="A7" s="157" t="s">
        <v>108</v>
      </c>
      <c r="B7" s="158" t="s">
        <v>109</v>
      </c>
      <c r="C7" s="158" t="s">
        <v>110</v>
      </c>
      <c r="D7" s="157" t="s">
        <v>111</v>
      </c>
      <c r="E7" s="157" t="s">
        <v>112</v>
      </c>
      <c r="F7" s="153" t="s">
        <v>113</v>
      </c>
      <c r="G7" s="176" t="s">
        <v>28</v>
      </c>
      <c r="H7" s="177" t="s">
        <v>29</v>
      </c>
      <c r="I7" s="177" t="s">
        <v>114</v>
      </c>
      <c r="J7" s="177" t="s">
        <v>30</v>
      </c>
      <c r="K7" s="177" t="s">
        <v>115</v>
      </c>
      <c r="L7" s="177" t="s">
        <v>116</v>
      </c>
      <c r="M7" s="177" t="s">
        <v>117</v>
      </c>
      <c r="N7" s="177" t="s">
        <v>118</v>
      </c>
      <c r="O7" s="177" t="s">
        <v>119</v>
      </c>
      <c r="P7" s="177" t="s">
        <v>120</v>
      </c>
      <c r="Q7" s="177" t="s">
        <v>121</v>
      </c>
      <c r="R7" s="177" t="s">
        <v>122</v>
      </c>
      <c r="S7" s="177" t="s">
        <v>123</v>
      </c>
      <c r="T7" s="177" t="s">
        <v>124</v>
      </c>
      <c r="U7" s="160" t="s">
        <v>125</v>
      </c>
    </row>
    <row r="8" spans="1:60" x14ac:dyDescent="0.2">
      <c r="A8" s="178" t="s">
        <v>126</v>
      </c>
      <c r="B8" s="179" t="s">
        <v>55</v>
      </c>
      <c r="C8" s="180" t="s">
        <v>56</v>
      </c>
      <c r="D8" s="181"/>
      <c r="E8" s="182"/>
      <c r="F8" s="183"/>
      <c r="G8" s="183">
        <f>SUMIF(AE9:AE32,"&lt;&gt;NOR",G9:G32)</f>
        <v>0</v>
      </c>
      <c r="H8" s="183"/>
      <c r="I8" s="183">
        <f>SUM(I9:I32)</f>
        <v>0</v>
      </c>
      <c r="J8" s="183"/>
      <c r="K8" s="183">
        <f>SUM(K9:K32)</f>
        <v>0</v>
      </c>
      <c r="L8" s="183"/>
      <c r="M8" s="183">
        <f>SUM(M9:M32)</f>
        <v>0</v>
      </c>
      <c r="N8" s="159"/>
      <c r="O8" s="159">
        <f>SUM(O9:O32)</f>
        <v>5.9999999999999995E-4</v>
      </c>
      <c r="P8" s="159"/>
      <c r="Q8" s="159">
        <f>SUM(Q9:Q32)</f>
        <v>0</v>
      </c>
      <c r="R8" s="159"/>
      <c r="S8" s="159"/>
      <c r="T8" s="178"/>
      <c r="U8" s="159">
        <f>SUM(U9:U32)</f>
        <v>130.69999999999999</v>
      </c>
      <c r="AE8" t="s">
        <v>127</v>
      </c>
    </row>
    <row r="9" spans="1:60" outlineLevel="1" x14ac:dyDescent="0.2">
      <c r="A9" s="155">
        <v>1</v>
      </c>
      <c r="B9" s="161" t="s">
        <v>128</v>
      </c>
      <c r="C9" s="195" t="s">
        <v>129</v>
      </c>
      <c r="D9" s="163" t="s">
        <v>130</v>
      </c>
      <c r="E9" s="170">
        <v>22.6708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64">
        <v>0</v>
      </c>
      <c r="O9" s="164">
        <f>ROUND(E9*N9,5)</f>
        <v>0</v>
      </c>
      <c r="P9" s="164">
        <v>0</v>
      </c>
      <c r="Q9" s="164">
        <f>ROUND(E9*P9,5)</f>
        <v>0</v>
      </c>
      <c r="R9" s="164"/>
      <c r="S9" s="164"/>
      <c r="T9" s="165">
        <v>3.53</v>
      </c>
      <c r="U9" s="164">
        <f>ROUND(E9*T9,2)</f>
        <v>80.03</v>
      </c>
      <c r="V9" s="154"/>
      <c r="W9" s="154"/>
      <c r="X9" s="154"/>
      <c r="Y9" s="154"/>
      <c r="Z9" s="154"/>
      <c r="AA9" s="154"/>
      <c r="AB9" s="154"/>
      <c r="AC9" s="154"/>
      <c r="AD9" s="154"/>
      <c r="AE9" s="154" t="s">
        <v>131</v>
      </c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</row>
    <row r="10" spans="1:60" outlineLevel="1" x14ac:dyDescent="0.2">
      <c r="A10" s="155"/>
      <c r="B10" s="161"/>
      <c r="C10" s="196" t="s">
        <v>132</v>
      </c>
      <c r="D10" s="166"/>
      <c r="E10" s="171">
        <v>6.0288000000000004</v>
      </c>
      <c r="F10" s="174"/>
      <c r="G10" s="174"/>
      <c r="H10" s="174"/>
      <c r="I10" s="174"/>
      <c r="J10" s="174"/>
      <c r="K10" s="174"/>
      <c r="L10" s="174"/>
      <c r="M10" s="174"/>
      <c r="N10" s="164"/>
      <c r="O10" s="164"/>
      <c r="P10" s="164"/>
      <c r="Q10" s="164"/>
      <c r="R10" s="164"/>
      <c r="S10" s="164"/>
      <c r="T10" s="165"/>
      <c r="U10" s="164"/>
      <c r="V10" s="154"/>
      <c r="W10" s="154"/>
      <c r="X10" s="154"/>
      <c r="Y10" s="154"/>
      <c r="Z10" s="154"/>
      <c r="AA10" s="154"/>
      <c r="AB10" s="154"/>
      <c r="AC10" s="154"/>
      <c r="AD10" s="154"/>
      <c r="AE10" s="154" t="s">
        <v>133</v>
      </c>
      <c r="AF10" s="154">
        <v>0</v>
      </c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</row>
    <row r="11" spans="1:60" outlineLevel="1" x14ac:dyDescent="0.2">
      <c r="A11" s="155"/>
      <c r="B11" s="161"/>
      <c r="C11" s="196" t="s">
        <v>134</v>
      </c>
      <c r="D11" s="166"/>
      <c r="E11" s="171">
        <v>4.3840000000000003</v>
      </c>
      <c r="F11" s="174"/>
      <c r="G11" s="174"/>
      <c r="H11" s="174"/>
      <c r="I11" s="174"/>
      <c r="J11" s="174"/>
      <c r="K11" s="174"/>
      <c r="L11" s="174"/>
      <c r="M11" s="174"/>
      <c r="N11" s="164"/>
      <c r="O11" s="164"/>
      <c r="P11" s="164"/>
      <c r="Q11" s="164"/>
      <c r="R11" s="164"/>
      <c r="S11" s="164"/>
      <c r="T11" s="165"/>
      <c r="U11" s="164"/>
      <c r="V11" s="154"/>
      <c r="W11" s="154"/>
      <c r="X11" s="154"/>
      <c r="Y11" s="154"/>
      <c r="Z11" s="154"/>
      <c r="AA11" s="154"/>
      <c r="AB11" s="154"/>
      <c r="AC11" s="154"/>
      <c r="AD11" s="154"/>
      <c r="AE11" s="154" t="s">
        <v>133</v>
      </c>
      <c r="AF11" s="154">
        <v>0</v>
      </c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</row>
    <row r="12" spans="1:60" outlineLevel="1" x14ac:dyDescent="0.2">
      <c r="A12" s="155"/>
      <c r="B12" s="161"/>
      <c r="C12" s="196" t="s">
        <v>135</v>
      </c>
      <c r="D12" s="166"/>
      <c r="E12" s="171">
        <v>3.1379999999999999</v>
      </c>
      <c r="F12" s="174"/>
      <c r="G12" s="174"/>
      <c r="H12" s="174"/>
      <c r="I12" s="174"/>
      <c r="J12" s="174"/>
      <c r="K12" s="174"/>
      <c r="L12" s="174"/>
      <c r="M12" s="174"/>
      <c r="N12" s="164"/>
      <c r="O12" s="164"/>
      <c r="P12" s="164"/>
      <c r="Q12" s="164"/>
      <c r="R12" s="164"/>
      <c r="S12" s="164"/>
      <c r="T12" s="165"/>
      <c r="U12" s="164"/>
      <c r="V12" s="154"/>
      <c r="W12" s="154"/>
      <c r="X12" s="154"/>
      <c r="Y12" s="154"/>
      <c r="Z12" s="154"/>
      <c r="AA12" s="154"/>
      <c r="AB12" s="154"/>
      <c r="AC12" s="154"/>
      <c r="AD12" s="154"/>
      <c r="AE12" s="154" t="s">
        <v>133</v>
      </c>
      <c r="AF12" s="154">
        <v>0</v>
      </c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</row>
    <row r="13" spans="1:60" outlineLevel="1" x14ac:dyDescent="0.2">
      <c r="A13" s="155"/>
      <c r="B13" s="161"/>
      <c r="C13" s="196" t="s">
        <v>136</v>
      </c>
      <c r="D13" s="166"/>
      <c r="E13" s="171">
        <v>2.024</v>
      </c>
      <c r="F13" s="174"/>
      <c r="G13" s="174"/>
      <c r="H13" s="174"/>
      <c r="I13" s="174"/>
      <c r="J13" s="174"/>
      <c r="K13" s="174"/>
      <c r="L13" s="174"/>
      <c r="M13" s="174"/>
      <c r="N13" s="164"/>
      <c r="O13" s="164"/>
      <c r="P13" s="164"/>
      <c r="Q13" s="164"/>
      <c r="R13" s="164"/>
      <c r="S13" s="164"/>
      <c r="T13" s="165"/>
      <c r="U13" s="164"/>
      <c r="V13" s="154"/>
      <c r="W13" s="154"/>
      <c r="X13" s="154"/>
      <c r="Y13" s="154"/>
      <c r="Z13" s="154"/>
      <c r="AA13" s="154"/>
      <c r="AB13" s="154"/>
      <c r="AC13" s="154"/>
      <c r="AD13" s="154"/>
      <c r="AE13" s="154" t="s">
        <v>133</v>
      </c>
      <c r="AF13" s="154">
        <v>0</v>
      </c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</row>
    <row r="14" spans="1:60" outlineLevel="1" x14ac:dyDescent="0.2">
      <c r="A14" s="155"/>
      <c r="B14" s="161"/>
      <c r="C14" s="196" t="s">
        <v>137</v>
      </c>
      <c r="D14" s="166"/>
      <c r="E14" s="171">
        <v>0.8</v>
      </c>
      <c r="F14" s="174"/>
      <c r="G14" s="174"/>
      <c r="H14" s="174"/>
      <c r="I14" s="174"/>
      <c r="J14" s="174"/>
      <c r="K14" s="174"/>
      <c r="L14" s="174"/>
      <c r="M14" s="174"/>
      <c r="N14" s="164"/>
      <c r="O14" s="164"/>
      <c r="P14" s="164"/>
      <c r="Q14" s="164"/>
      <c r="R14" s="164"/>
      <c r="S14" s="164"/>
      <c r="T14" s="165"/>
      <c r="U14" s="164"/>
      <c r="V14" s="154"/>
      <c r="W14" s="154"/>
      <c r="X14" s="154"/>
      <c r="Y14" s="154"/>
      <c r="Z14" s="154"/>
      <c r="AA14" s="154"/>
      <c r="AB14" s="154"/>
      <c r="AC14" s="154"/>
      <c r="AD14" s="154"/>
      <c r="AE14" s="154" t="s">
        <v>133</v>
      </c>
      <c r="AF14" s="154"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</row>
    <row r="15" spans="1:60" outlineLevel="1" x14ac:dyDescent="0.2">
      <c r="A15" s="155"/>
      <c r="B15" s="161"/>
      <c r="C15" s="196" t="s">
        <v>138</v>
      </c>
      <c r="D15" s="166"/>
      <c r="E15" s="171">
        <v>3.8479999999999999</v>
      </c>
      <c r="F15" s="174"/>
      <c r="G15" s="174"/>
      <c r="H15" s="174"/>
      <c r="I15" s="174"/>
      <c r="J15" s="174"/>
      <c r="K15" s="174"/>
      <c r="L15" s="174"/>
      <c r="M15" s="174"/>
      <c r="N15" s="164"/>
      <c r="O15" s="164"/>
      <c r="P15" s="164"/>
      <c r="Q15" s="164"/>
      <c r="R15" s="164"/>
      <c r="S15" s="164"/>
      <c r="T15" s="165"/>
      <c r="U15" s="164"/>
      <c r="V15" s="154"/>
      <c r="W15" s="154"/>
      <c r="X15" s="154"/>
      <c r="Y15" s="154"/>
      <c r="Z15" s="154"/>
      <c r="AA15" s="154"/>
      <c r="AB15" s="154"/>
      <c r="AC15" s="154"/>
      <c r="AD15" s="154"/>
      <c r="AE15" s="154" t="s">
        <v>133</v>
      </c>
      <c r="AF15" s="154"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</row>
    <row r="16" spans="1:60" outlineLevel="1" x14ac:dyDescent="0.2">
      <c r="A16" s="155"/>
      <c r="B16" s="161"/>
      <c r="C16" s="196" t="s">
        <v>139</v>
      </c>
      <c r="D16" s="166"/>
      <c r="E16" s="171">
        <v>2.448</v>
      </c>
      <c r="F16" s="174"/>
      <c r="G16" s="174"/>
      <c r="H16" s="174"/>
      <c r="I16" s="174"/>
      <c r="J16" s="174"/>
      <c r="K16" s="174"/>
      <c r="L16" s="174"/>
      <c r="M16" s="174"/>
      <c r="N16" s="164"/>
      <c r="O16" s="164"/>
      <c r="P16" s="164"/>
      <c r="Q16" s="164"/>
      <c r="R16" s="164"/>
      <c r="S16" s="164"/>
      <c r="T16" s="165"/>
      <c r="U16" s="164"/>
      <c r="V16" s="154"/>
      <c r="W16" s="154"/>
      <c r="X16" s="154"/>
      <c r="Y16" s="154"/>
      <c r="Z16" s="154"/>
      <c r="AA16" s="154"/>
      <c r="AB16" s="154"/>
      <c r="AC16" s="154"/>
      <c r="AD16" s="154"/>
      <c r="AE16" s="154" t="s">
        <v>133</v>
      </c>
      <c r="AF16" s="154">
        <v>0</v>
      </c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</row>
    <row r="17" spans="1:60" outlineLevel="1" x14ac:dyDescent="0.2">
      <c r="A17" s="155">
        <v>2</v>
      </c>
      <c r="B17" s="161" t="s">
        <v>140</v>
      </c>
      <c r="C17" s="195" t="s">
        <v>141</v>
      </c>
      <c r="D17" s="163" t="s">
        <v>130</v>
      </c>
      <c r="E17" s="170">
        <v>8.8938000000000006</v>
      </c>
      <c r="F17" s="173"/>
      <c r="G17" s="174">
        <f>ROUND(E17*F17,2)</f>
        <v>0</v>
      </c>
      <c r="H17" s="173"/>
      <c r="I17" s="174">
        <f>ROUND(E17*H17,2)</f>
        <v>0</v>
      </c>
      <c r="J17" s="173"/>
      <c r="K17" s="174">
        <f>ROUND(E17*J17,2)</f>
        <v>0</v>
      </c>
      <c r="L17" s="174">
        <v>21</v>
      </c>
      <c r="M17" s="174">
        <f>G17*(1+L17/100)</f>
        <v>0</v>
      </c>
      <c r="N17" s="164">
        <v>0</v>
      </c>
      <c r="O17" s="164">
        <f>ROUND(E17*N17,5)</f>
        <v>0</v>
      </c>
      <c r="P17" s="164">
        <v>0</v>
      </c>
      <c r="Q17" s="164">
        <f>ROUND(E17*P17,5)</f>
        <v>0</v>
      </c>
      <c r="R17" s="164"/>
      <c r="S17" s="164"/>
      <c r="T17" s="165">
        <v>1.24</v>
      </c>
      <c r="U17" s="164">
        <f>ROUND(E17*T17,2)</f>
        <v>11.03</v>
      </c>
      <c r="V17" s="154"/>
      <c r="W17" s="154"/>
      <c r="X17" s="154"/>
      <c r="Y17" s="154"/>
      <c r="Z17" s="154"/>
      <c r="AA17" s="154"/>
      <c r="AB17" s="154"/>
      <c r="AC17" s="154"/>
      <c r="AD17" s="154"/>
      <c r="AE17" s="154" t="s">
        <v>131</v>
      </c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</row>
    <row r="18" spans="1:60" outlineLevel="1" x14ac:dyDescent="0.2">
      <c r="A18" s="155"/>
      <c r="B18" s="161"/>
      <c r="C18" s="196" t="s">
        <v>142</v>
      </c>
      <c r="D18" s="166"/>
      <c r="E18" s="171">
        <v>2.2608000000000001</v>
      </c>
      <c r="F18" s="174"/>
      <c r="G18" s="174"/>
      <c r="H18" s="174"/>
      <c r="I18" s="174"/>
      <c r="J18" s="174"/>
      <c r="K18" s="174"/>
      <c r="L18" s="174"/>
      <c r="M18" s="174"/>
      <c r="N18" s="164"/>
      <c r="O18" s="164"/>
      <c r="P18" s="164"/>
      <c r="Q18" s="164"/>
      <c r="R18" s="164"/>
      <c r="S18" s="164"/>
      <c r="T18" s="165"/>
      <c r="U18" s="164"/>
      <c r="V18" s="154"/>
      <c r="W18" s="154"/>
      <c r="X18" s="154"/>
      <c r="Y18" s="154"/>
      <c r="Z18" s="154"/>
      <c r="AA18" s="154"/>
      <c r="AB18" s="154"/>
      <c r="AC18" s="154"/>
      <c r="AD18" s="154"/>
      <c r="AE18" s="154" t="s">
        <v>133</v>
      </c>
      <c r="AF18" s="154">
        <v>0</v>
      </c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</row>
    <row r="19" spans="1:60" outlineLevel="1" x14ac:dyDescent="0.2">
      <c r="A19" s="155"/>
      <c r="B19" s="161"/>
      <c r="C19" s="196" t="s">
        <v>143</v>
      </c>
      <c r="D19" s="166"/>
      <c r="E19" s="171">
        <v>1.6439999999999999</v>
      </c>
      <c r="F19" s="174"/>
      <c r="G19" s="174"/>
      <c r="H19" s="174"/>
      <c r="I19" s="174"/>
      <c r="J19" s="174"/>
      <c r="K19" s="174"/>
      <c r="L19" s="174"/>
      <c r="M19" s="174"/>
      <c r="N19" s="164"/>
      <c r="O19" s="164"/>
      <c r="P19" s="164"/>
      <c r="Q19" s="164"/>
      <c r="R19" s="164"/>
      <c r="S19" s="164"/>
      <c r="T19" s="165"/>
      <c r="U19" s="164"/>
      <c r="V19" s="154"/>
      <c r="W19" s="154"/>
      <c r="X19" s="154"/>
      <c r="Y19" s="154"/>
      <c r="Z19" s="154"/>
      <c r="AA19" s="154"/>
      <c r="AB19" s="154"/>
      <c r="AC19" s="154"/>
      <c r="AD19" s="154"/>
      <c r="AE19" s="154" t="s">
        <v>133</v>
      </c>
      <c r="AF19" s="154">
        <v>0</v>
      </c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</row>
    <row r="20" spans="1:60" outlineLevel="1" x14ac:dyDescent="0.2">
      <c r="A20" s="155"/>
      <c r="B20" s="161"/>
      <c r="C20" s="196" t="s">
        <v>144</v>
      </c>
      <c r="D20" s="166"/>
      <c r="E20" s="171">
        <v>1.569</v>
      </c>
      <c r="F20" s="174"/>
      <c r="G20" s="174"/>
      <c r="H20" s="174"/>
      <c r="I20" s="174"/>
      <c r="J20" s="174"/>
      <c r="K20" s="174"/>
      <c r="L20" s="174"/>
      <c r="M20" s="174"/>
      <c r="N20" s="164"/>
      <c r="O20" s="164"/>
      <c r="P20" s="164"/>
      <c r="Q20" s="164"/>
      <c r="R20" s="164"/>
      <c r="S20" s="164"/>
      <c r="T20" s="165"/>
      <c r="U20" s="164"/>
      <c r="V20" s="154"/>
      <c r="W20" s="154"/>
      <c r="X20" s="154"/>
      <c r="Y20" s="154"/>
      <c r="Z20" s="154"/>
      <c r="AA20" s="154"/>
      <c r="AB20" s="154"/>
      <c r="AC20" s="154"/>
      <c r="AD20" s="154"/>
      <c r="AE20" s="154" t="s">
        <v>133</v>
      </c>
      <c r="AF20" s="154">
        <v>0</v>
      </c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</row>
    <row r="21" spans="1:60" outlineLevel="1" x14ac:dyDescent="0.2">
      <c r="A21" s="155"/>
      <c r="B21" s="161"/>
      <c r="C21" s="196" t="s">
        <v>145</v>
      </c>
      <c r="D21" s="166"/>
      <c r="E21" s="171">
        <v>0.75900000000000001</v>
      </c>
      <c r="F21" s="174"/>
      <c r="G21" s="174"/>
      <c r="H21" s="174"/>
      <c r="I21" s="174"/>
      <c r="J21" s="174"/>
      <c r="K21" s="174"/>
      <c r="L21" s="174"/>
      <c r="M21" s="174"/>
      <c r="N21" s="164"/>
      <c r="O21" s="164"/>
      <c r="P21" s="164"/>
      <c r="Q21" s="164"/>
      <c r="R21" s="164"/>
      <c r="S21" s="164"/>
      <c r="T21" s="165"/>
      <c r="U21" s="164"/>
      <c r="V21" s="154"/>
      <c r="W21" s="154"/>
      <c r="X21" s="154"/>
      <c r="Y21" s="154"/>
      <c r="Z21" s="154"/>
      <c r="AA21" s="154"/>
      <c r="AB21" s="154"/>
      <c r="AC21" s="154"/>
      <c r="AD21" s="154"/>
      <c r="AE21" s="154" t="s">
        <v>133</v>
      </c>
      <c r="AF21" s="154">
        <v>0</v>
      </c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</row>
    <row r="22" spans="1:60" outlineLevel="1" x14ac:dyDescent="0.2">
      <c r="A22" s="155"/>
      <c r="B22" s="161"/>
      <c r="C22" s="196" t="s">
        <v>146</v>
      </c>
      <c r="D22" s="166"/>
      <c r="E22" s="171">
        <v>0.3</v>
      </c>
      <c r="F22" s="174"/>
      <c r="G22" s="174"/>
      <c r="H22" s="174"/>
      <c r="I22" s="174"/>
      <c r="J22" s="174"/>
      <c r="K22" s="174"/>
      <c r="L22" s="174"/>
      <c r="M22" s="174"/>
      <c r="N22" s="164"/>
      <c r="O22" s="164"/>
      <c r="P22" s="164"/>
      <c r="Q22" s="164"/>
      <c r="R22" s="164"/>
      <c r="S22" s="164"/>
      <c r="T22" s="165"/>
      <c r="U22" s="164"/>
      <c r="V22" s="154"/>
      <c r="W22" s="154"/>
      <c r="X22" s="154"/>
      <c r="Y22" s="154"/>
      <c r="Z22" s="154"/>
      <c r="AA22" s="154"/>
      <c r="AB22" s="154"/>
      <c r="AC22" s="154"/>
      <c r="AD22" s="154"/>
      <c r="AE22" s="154" t="s">
        <v>133</v>
      </c>
      <c r="AF22" s="154">
        <v>0</v>
      </c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</row>
    <row r="23" spans="1:60" outlineLevel="1" x14ac:dyDescent="0.2">
      <c r="A23" s="155"/>
      <c r="B23" s="161"/>
      <c r="C23" s="196" t="s">
        <v>147</v>
      </c>
      <c r="D23" s="166"/>
      <c r="E23" s="171">
        <v>1.4430000000000001</v>
      </c>
      <c r="F23" s="174"/>
      <c r="G23" s="174"/>
      <c r="H23" s="174"/>
      <c r="I23" s="174"/>
      <c r="J23" s="174"/>
      <c r="K23" s="174"/>
      <c r="L23" s="174"/>
      <c r="M23" s="174"/>
      <c r="N23" s="164"/>
      <c r="O23" s="164"/>
      <c r="P23" s="164"/>
      <c r="Q23" s="164"/>
      <c r="R23" s="164"/>
      <c r="S23" s="164"/>
      <c r="T23" s="165"/>
      <c r="U23" s="164"/>
      <c r="V23" s="154"/>
      <c r="W23" s="154"/>
      <c r="X23" s="154"/>
      <c r="Y23" s="154"/>
      <c r="Z23" s="154"/>
      <c r="AA23" s="154"/>
      <c r="AB23" s="154"/>
      <c r="AC23" s="154"/>
      <c r="AD23" s="154"/>
      <c r="AE23" s="154" t="s">
        <v>133</v>
      </c>
      <c r="AF23" s="154">
        <v>0</v>
      </c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</row>
    <row r="24" spans="1:60" outlineLevel="1" x14ac:dyDescent="0.2">
      <c r="A24" s="155"/>
      <c r="B24" s="161"/>
      <c r="C24" s="196" t="s">
        <v>148</v>
      </c>
      <c r="D24" s="166"/>
      <c r="E24" s="171">
        <v>0.91800000000000004</v>
      </c>
      <c r="F24" s="174"/>
      <c r="G24" s="174"/>
      <c r="H24" s="174"/>
      <c r="I24" s="174"/>
      <c r="J24" s="174"/>
      <c r="K24" s="174"/>
      <c r="L24" s="174"/>
      <c r="M24" s="174"/>
      <c r="N24" s="164"/>
      <c r="O24" s="164"/>
      <c r="P24" s="164"/>
      <c r="Q24" s="164"/>
      <c r="R24" s="164"/>
      <c r="S24" s="164"/>
      <c r="T24" s="165"/>
      <c r="U24" s="164"/>
      <c r="V24" s="154"/>
      <c r="W24" s="154"/>
      <c r="X24" s="154"/>
      <c r="Y24" s="154"/>
      <c r="Z24" s="154"/>
      <c r="AA24" s="154"/>
      <c r="AB24" s="154"/>
      <c r="AC24" s="154"/>
      <c r="AD24" s="154"/>
      <c r="AE24" s="154" t="s">
        <v>133</v>
      </c>
      <c r="AF24" s="154">
        <v>0</v>
      </c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</row>
    <row r="25" spans="1:60" ht="22.5" outlineLevel="1" x14ac:dyDescent="0.2">
      <c r="A25" s="155">
        <v>3</v>
      </c>
      <c r="B25" s="161" t="s">
        <v>149</v>
      </c>
      <c r="C25" s="195" t="s">
        <v>150</v>
      </c>
      <c r="D25" s="163" t="s">
        <v>151</v>
      </c>
      <c r="E25" s="170">
        <v>20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21</v>
      </c>
      <c r="M25" s="174">
        <f>G25*(1+L25/100)</f>
        <v>0</v>
      </c>
      <c r="N25" s="164">
        <v>3.0000000000000001E-5</v>
      </c>
      <c r="O25" s="164">
        <f>ROUND(E25*N25,5)</f>
        <v>5.9999999999999995E-4</v>
      </c>
      <c r="P25" s="164">
        <v>0</v>
      </c>
      <c r="Q25" s="164">
        <f>ROUND(E25*P25,5)</f>
        <v>0</v>
      </c>
      <c r="R25" s="164"/>
      <c r="S25" s="164"/>
      <c r="T25" s="165">
        <v>0.26</v>
      </c>
      <c r="U25" s="164">
        <f>ROUND(E25*T25,2)</f>
        <v>5.2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 t="s">
        <v>152</v>
      </c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</row>
    <row r="26" spans="1:60" outlineLevel="1" x14ac:dyDescent="0.2">
      <c r="A26" s="155"/>
      <c r="B26" s="161"/>
      <c r="C26" s="196" t="s">
        <v>153</v>
      </c>
      <c r="D26" s="166"/>
      <c r="E26" s="171">
        <v>20</v>
      </c>
      <c r="F26" s="174"/>
      <c r="G26" s="174"/>
      <c r="H26" s="174"/>
      <c r="I26" s="174"/>
      <c r="J26" s="174"/>
      <c r="K26" s="174"/>
      <c r="L26" s="174"/>
      <c r="M26" s="174"/>
      <c r="N26" s="164"/>
      <c r="O26" s="164"/>
      <c r="P26" s="164"/>
      <c r="Q26" s="164"/>
      <c r="R26" s="164"/>
      <c r="S26" s="164"/>
      <c r="T26" s="165"/>
      <c r="U26" s="164"/>
      <c r="V26" s="154"/>
      <c r="W26" s="154"/>
      <c r="X26" s="154"/>
      <c r="Y26" s="154"/>
      <c r="Z26" s="154"/>
      <c r="AA26" s="154"/>
      <c r="AB26" s="154"/>
      <c r="AC26" s="154"/>
      <c r="AD26" s="154"/>
      <c r="AE26" s="154" t="s">
        <v>133</v>
      </c>
      <c r="AF26" s="154">
        <v>0</v>
      </c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</row>
    <row r="27" spans="1:60" outlineLevel="1" x14ac:dyDescent="0.2">
      <c r="A27" s="155">
        <v>4</v>
      </c>
      <c r="B27" s="161" t="s">
        <v>154</v>
      </c>
      <c r="C27" s="195" t="s">
        <v>155</v>
      </c>
      <c r="D27" s="163" t="s">
        <v>130</v>
      </c>
      <c r="E27" s="170">
        <v>13.776999999999999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21</v>
      </c>
      <c r="M27" s="174">
        <f>G27*(1+L27/100)</f>
        <v>0</v>
      </c>
      <c r="N27" s="164">
        <v>0</v>
      </c>
      <c r="O27" s="164">
        <f>ROUND(E27*N27,5)</f>
        <v>0</v>
      </c>
      <c r="P27" s="164">
        <v>0</v>
      </c>
      <c r="Q27" s="164">
        <f>ROUND(E27*P27,5)</f>
        <v>0</v>
      </c>
      <c r="R27" s="164"/>
      <c r="S27" s="164"/>
      <c r="T27" s="165">
        <v>0.65</v>
      </c>
      <c r="U27" s="164">
        <f>ROUND(E27*T27,2)</f>
        <v>8.9600000000000009</v>
      </c>
      <c r="V27" s="154"/>
      <c r="W27" s="154"/>
      <c r="X27" s="154"/>
      <c r="Y27" s="154"/>
      <c r="Z27" s="154"/>
      <c r="AA27" s="154"/>
      <c r="AB27" s="154"/>
      <c r="AC27" s="154"/>
      <c r="AD27" s="154"/>
      <c r="AE27" s="154" t="s">
        <v>131</v>
      </c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</row>
    <row r="28" spans="1:60" outlineLevel="1" x14ac:dyDescent="0.2">
      <c r="A28" s="155"/>
      <c r="B28" s="161"/>
      <c r="C28" s="196" t="s">
        <v>156</v>
      </c>
      <c r="D28" s="166"/>
      <c r="E28" s="171">
        <v>13.776999999999999</v>
      </c>
      <c r="F28" s="174"/>
      <c r="G28" s="174"/>
      <c r="H28" s="174"/>
      <c r="I28" s="174"/>
      <c r="J28" s="174"/>
      <c r="K28" s="174"/>
      <c r="L28" s="174"/>
      <c r="M28" s="174"/>
      <c r="N28" s="164"/>
      <c r="O28" s="164"/>
      <c r="P28" s="164"/>
      <c r="Q28" s="164"/>
      <c r="R28" s="164"/>
      <c r="S28" s="164"/>
      <c r="T28" s="165"/>
      <c r="U28" s="164"/>
      <c r="V28" s="154"/>
      <c r="W28" s="154"/>
      <c r="X28" s="154"/>
      <c r="Y28" s="154"/>
      <c r="Z28" s="154"/>
      <c r="AA28" s="154"/>
      <c r="AB28" s="154"/>
      <c r="AC28" s="154"/>
      <c r="AD28" s="154"/>
      <c r="AE28" s="154" t="s">
        <v>133</v>
      </c>
      <c r="AF28" s="154">
        <v>0</v>
      </c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</row>
    <row r="29" spans="1:60" ht="22.5" outlineLevel="1" x14ac:dyDescent="0.2">
      <c r="A29" s="155">
        <v>5</v>
      </c>
      <c r="B29" s="161" t="s">
        <v>157</v>
      </c>
      <c r="C29" s="195" t="s">
        <v>158</v>
      </c>
      <c r="D29" s="163" t="s">
        <v>130</v>
      </c>
      <c r="E29" s="170">
        <v>13.776999999999999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64">
        <v>0</v>
      </c>
      <c r="O29" s="164">
        <f>ROUND(E29*N29,5)</f>
        <v>0</v>
      </c>
      <c r="P29" s="164">
        <v>0</v>
      </c>
      <c r="Q29" s="164">
        <f>ROUND(E29*P29,5)</f>
        <v>0</v>
      </c>
      <c r="R29" s="164"/>
      <c r="S29" s="164"/>
      <c r="T29" s="165">
        <v>0.66800000000000004</v>
      </c>
      <c r="U29" s="164">
        <f>ROUND(E29*T29,2)</f>
        <v>9.1999999999999993</v>
      </c>
      <c r="V29" s="154"/>
      <c r="W29" s="154"/>
      <c r="X29" s="154"/>
      <c r="Y29" s="154"/>
      <c r="Z29" s="154"/>
      <c r="AA29" s="154"/>
      <c r="AB29" s="154"/>
      <c r="AC29" s="154"/>
      <c r="AD29" s="154"/>
      <c r="AE29" s="154" t="s">
        <v>131</v>
      </c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</row>
    <row r="30" spans="1:60" outlineLevel="1" x14ac:dyDescent="0.2">
      <c r="A30" s="155"/>
      <c r="B30" s="161"/>
      <c r="C30" s="196" t="s">
        <v>156</v>
      </c>
      <c r="D30" s="166"/>
      <c r="E30" s="171">
        <v>13.776999999999999</v>
      </c>
      <c r="F30" s="174"/>
      <c r="G30" s="174"/>
      <c r="H30" s="174"/>
      <c r="I30" s="174"/>
      <c r="J30" s="174"/>
      <c r="K30" s="174"/>
      <c r="L30" s="174"/>
      <c r="M30" s="174"/>
      <c r="N30" s="164"/>
      <c r="O30" s="164"/>
      <c r="P30" s="164"/>
      <c r="Q30" s="164"/>
      <c r="R30" s="164"/>
      <c r="S30" s="164"/>
      <c r="T30" s="165"/>
      <c r="U30" s="164"/>
      <c r="V30" s="154"/>
      <c r="W30" s="154"/>
      <c r="X30" s="154"/>
      <c r="Y30" s="154"/>
      <c r="Z30" s="154"/>
      <c r="AA30" s="154"/>
      <c r="AB30" s="154"/>
      <c r="AC30" s="154"/>
      <c r="AD30" s="154"/>
      <c r="AE30" s="154" t="s">
        <v>133</v>
      </c>
      <c r="AF30" s="154">
        <v>0</v>
      </c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</row>
    <row r="31" spans="1:60" outlineLevel="1" x14ac:dyDescent="0.2">
      <c r="A31" s="155">
        <v>6</v>
      </c>
      <c r="B31" s="161" t="s">
        <v>159</v>
      </c>
      <c r="C31" s="195" t="s">
        <v>160</v>
      </c>
      <c r="D31" s="163" t="s">
        <v>130</v>
      </c>
      <c r="E31" s="170">
        <v>27.553999999999998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21</v>
      </c>
      <c r="M31" s="174">
        <f>G31*(1+L31/100)</f>
        <v>0</v>
      </c>
      <c r="N31" s="164">
        <v>0</v>
      </c>
      <c r="O31" s="164">
        <f>ROUND(E31*N31,5)</f>
        <v>0</v>
      </c>
      <c r="P31" s="164">
        <v>0</v>
      </c>
      <c r="Q31" s="164">
        <f>ROUND(E31*P31,5)</f>
        <v>0</v>
      </c>
      <c r="R31" s="164"/>
      <c r="S31" s="164"/>
      <c r="T31" s="165">
        <v>0.59099999999999997</v>
      </c>
      <c r="U31" s="164">
        <f>ROUND(E31*T31,2)</f>
        <v>16.28</v>
      </c>
      <c r="V31" s="154"/>
      <c r="W31" s="154"/>
      <c r="X31" s="154"/>
      <c r="Y31" s="154"/>
      <c r="Z31" s="154"/>
      <c r="AA31" s="154"/>
      <c r="AB31" s="154"/>
      <c r="AC31" s="154"/>
      <c r="AD31" s="154"/>
      <c r="AE31" s="154" t="s">
        <v>131</v>
      </c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</row>
    <row r="32" spans="1:60" outlineLevel="1" x14ac:dyDescent="0.2">
      <c r="A32" s="155"/>
      <c r="B32" s="161"/>
      <c r="C32" s="196" t="s">
        <v>161</v>
      </c>
      <c r="D32" s="166"/>
      <c r="E32" s="171">
        <v>27.553999999999998</v>
      </c>
      <c r="F32" s="174"/>
      <c r="G32" s="174"/>
      <c r="H32" s="174"/>
      <c r="I32" s="174"/>
      <c r="J32" s="174"/>
      <c r="K32" s="174"/>
      <c r="L32" s="174"/>
      <c r="M32" s="174"/>
      <c r="N32" s="164"/>
      <c r="O32" s="164"/>
      <c r="P32" s="164"/>
      <c r="Q32" s="164"/>
      <c r="R32" s="164"/>
      <c r="S32" s="164"/>
      <c r="T32" s="165"/>
      <c r="U32" s="164"/>
      <c r="V32" s="154"/>
      <c r="W32" s="154"/>
      <c r="X32" s="154"/>
      <c r="Y32" s="154"/>
      <c r="Z32" s="154"/>
      <c r="AA32" s="154"/>
      <c r="AB32" s="154"/>
      <c r="AC32" s="154"/>
      <c r="AD32" s="154"/>
      <c r="AE32" s="154" t="s">
        <v>133</v>
      </c>
      <c r="AF32" s="154">
        <v>0</v>
      </c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</row>
    <row r="33" spans="1:60" x14ac:dyDescent="0.2">
      <c r="A33" s="156" t="s">
        <v>126</v>
      </c>
      <c r="B33" s="162" t="s">
        <v>57</v>
      </c>
      <c r="C33" s="197" t="s">
        <v>58</v>
      </c>
      <c r="D33" s="167"/>
      <c r="E33" s="172"/>
      <c r="F33" s="175"/>
      <c r="G33" s="175">
        <f>SUMIF(AE34:AE41,"&lt;&gt;NOR",G34:G41)</f>
        <v>0</v>
      </c>
      <c r="H33" s="175"/>
      <c r="I33" s="175">
        <f>SUM(I34:I41)</f>
        <v>0</v>
      </c>
      <c r="J33" s="175"/>
      <c r="K33" s="175">
        <f>SUM(K34:K41)</f>
        <v>0</v>
      </c>
      <c r="L33" s="175"/>
      <c r="M33" s="175">
        <f>SUM(M34:M41)</f>
        <v>0</v>
      </c>
      <c r="N33" s="168"/>
      <c r="O33" s="168">
        <f>SUM(O34:O41)</f>
        <v>0</v>
      </c>
      <c r="P33" s="168"/>
      <c r="Q33" s="168">
        <f>SUM(Q34:Q41)</f>
        <v>0</v>
      </c>
      <c r="R33" s="168"/>
      <c r="S33" s="168"/>
      <c r="T33" s="169"/>
      <c r="U33" s="168">
        <f>SUM(U34:U41)</f>
        <v>0.57999999999999996</v>
      </c>
      <c r="AE33" t="s">
        <v>127</v>
      </c>
    </row>
    <row r="34" spans="1:60" outlineLevel="1" x14ac:dyDescent="0.2">
      <c r="A34" s="155">
        <v>7</v>
      </c>
      <c r="B34" s="161" t="s">
        <v>162</v>
      </c>
      <c r="C34" s="195" t="s">
        <v>163</v>
      </c>
      <c r="D34" s="163" t="s">
        <v>130</v>
      </c>
      <c r="E34" s="170">
        <v>13.776999999999999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21</v>
      </c>
      <c r="M34" s="174">
        <f>G34*(1+L34/100)</f>
        <v>0</v>
      </c>
      <c r="N34" s="164">
        <v>0</v>
      </c>
      <c r="O34" s="164">
        <f>ROUND(E34*N34,5)</f>
        <v>0</v>
      </c>
      <c r="P34" s="164">
        <v>0</v>
      </c>
      <c r="Q34" s="164">
        <f>ROUND(E34*P34,5)</f>
        <v>0</v>
      </c>
      <c r="R34" s="164"/>
      <c r="S34" s="164"/>
      <c r="T34" s="165">
        <v>1.0999999999999999E-2</v>
      </c>
      <c r="U34" s="164">
        <f>ROUND(E34*T34,2)</f>
        <v>0.15</v>
      </c>
      <c r="V34" s="154"/>
      <c r="W34" s="154"/>
      <c r="X34" s="154"/>
      <c r="Y34" s="154"/>
      <c r="Z34" s="154"/>
      <c r="AA34" s="154"/>
      <c r="AB34" s="154"/>
      <c r="AC34" s="154"/>
      <c r="AD34" s="154"/>
      <c r="AE34" s="154" t="s">
        <v>131</v>
      </c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</row>
    <row r="35" spans="1:60" outlineLevel="1" x14ac:dyDescent="0.2">
      <c r="A35" s="155"/>
      <c r="B35" s="161"/>
      <c r="C35" s="196" t="s">
        <v>156</v>
      </c>
      <c r="D35" s="166"/>
      <c r="E35" s="171">
        <v>13.776999999999999</v>
      </c>
      <c r="F35" s="174"/>
      <c r="G35" s="174"/>
      <c r="H35" s="174"/>
      <c r="I35" s="174"/>
      <c r="J35" s="174"/>
      <c r="K35" s="174"/>
      <c r="L35" s="174"/>
      <c r="M35" s="174"/>
      <c r="N35" s="164"/>
      <c r="O35" s="164"/>
      <c r="P35" s="164"/>
      <c r="Q35" s="164"/>
      <c r="R35" s="164"/>
      <c r="S35" s="164"/>
      <c r="T35" s="165"/>
      <c r="U35" s="164"/>
      <c r="V35" s="154"/>
      <c r="W35" s="154"/>
      <c r="X35" s="154"/>
      <c r="Y35" s="154"/>
      <c r="Z35" s="154"/>
      <c r="AA35" s="154"/>
      <c r="AB35" s="154"/>
      <c r="AC35" s="154"/>
      <c r="AD35" s="154"/>
      <c r="AE35" s="154" t="s">
        <v>133</v>
      </c>
      <c r="AF35" s="154">
        <v>0</v>
      </c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</row>
    <row r="36" spans="1:60" outlineLevel="1" x14ac:dyDescent="0.2">
      <c r="A36" s="155">
        <v>8</v>
      </c>
      <c r="B36" s="161" t="s">
        <v>164</v>
      </c>
      <c r="C36" s="195" t="s">
        <v>165</v>
      </c>
      <c r="D36" s="163" t="s">
        <v>130</v>
      </c>
      <c r="E36" s="170">
        <v>192.87799999999999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64">
        <v>0</v>
      </c>
      <c r="O36" s="164">
        <f>ROUND(E36*N36,5)</f>
        <v>0</v>
      </c>
      <c r="P36" s="164">
        <v>0</v>
      </c>
      <c r="Q36" s="164">
        <f>ROUND(E36*P36,5)</f>
        <v>0</v>
      </c>
      <c r="R36" s="164"/>
      <c r="S36" s="164"/>
      <c r="T36" s="165">
        <v>0</v>
      </c>
      <c r="U36" s="164">
        <f>ROUND(E36*T36,2)</f>
        <v>0</v>
      </c>
      <c r="V36" s="154"/>
      <c r="W36" s="154"/>
      <c r="X36" s="154"/>
      <c r="Y36" s="154"/>
      <c r="Z36" s="154"/>
      <c r="AA36" s="154"/>
      <c r="AB36" s="154"/>
      <c r="AC36" s="154"/>
      <c r="AD36" s="154"/>
      <c r="AE36" s="154" t="s">
        <v>131</v>
      </c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</row>
    <row r="37" spans="1:60" outlineLevel="1" x14ac:dyDescent="0.2">
      <c r="A37" s="155"/>
      <c r="B37" s="161"/>
      <c r="C37" s="196" t="s">
        <v>166</v>
      </c>
      <c r="D37" s="166"/>
      <c r="E37" s="171">
        <v>192.87799999999999</v>
      </c>
      <c r="F37" s="174"/>
      <c r="G37" s="174"/>
      <c r="H37" s="174"/>
      <c r="I37" s="174"/>
      <c r="J37" s="174"/>
      <c r="K37" s="174"/>
      <c r="L37" s="174"/>
      <c r="M37" s="174"/>
      <c r="N37" s="164"/>
      <c r="O37" s="164"/>
      <c r="P37" s="164"/>
      <c r="Q37" s="164"/>
      <c r="R37" s="164"/>
      <c r="S37" s="164"/>
      <c r="T37" s="165"/>
      <c r="U37" s="164"/>
      <c r="V37" s="154"/>
      <c r="W37" s="154"/>
      <c r="X37" s="154"/>
      <c r="Y37" s="154"/>
      <c r="Z37" s="154"/>
      <c r="AA37" s="154"/>
      <c r="AB37" s="154"/>
      <c r="AC37" s="154"/>
      <c r="AD37" s="154"/>
      <c r="AE37" s="154" t="s">
        <v>133</v>
      </c>
      <c r="AF37" s="154">
        <v>0</v>
      </c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</row>
    <row r="38" spans="1:60" outlineLevel="1" x14ac:dyDescent="0.2">
      <c r="A38" s="155">
        <v>9</v>
      </c>
      <c r="B38" s="161" t="s">
        <v>167</v>
      </c>
      <c r="C38" s="195" t="s">
        <v>168</v>
      </c>
      <c r="D38" s="163" t="s">
        <v>130</v>
      </c>
      <c r="E38" s="170">
        <v>13.776999999999999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64">
        <v>0</v>
      </c>
      <c r="O38" s="164">
        <f>ROUND(E38*N38,5)</f>
        <v>0</v>
      </c>
      <c r="P38" s="164">
        <v>0</v>
      </c>
      <c r="Q38" s="164">
        <f>ROUND(E38*P38,5)</f>
        <v>0</v>
      </c>
      <c r="R38" s="164"/>
      <c r="S38" s="164"/>
      <c r="T38" s="165">
        <v>3.1E-2</v>
      </c>
      <c r="U38" s="164">
        <f>ROUND(E38*T38,2)</f>
        <v>0.43</v>
      </c>
      <c r="V38" s="154"/>
      <c r="W38" s="154"/>
      <c r="X38" s="154"/>
      <c r="Y38" s="154"/>
      <c r="Z38" s="154"/>
      <c r="AA38" s="154"/>
      <c r="AB38" s="154"/>
      <c r="AC38" s="154"/>
      <c r="AD38" s="154"/>
      <c r="AE38" s="154" t="s">
        <v>131</v>
      </c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</row>
    <row r="39" spans="1:60" outlineLevel="1" x14ac:dyDescent="0.2">
      <c r="A39" s="155"/>
      <c r="B39" s="161"/>
      <c r="C39" s="196" t="s">
        <v>156</v>
      </c>
      <c r="D39" s="166"/>
      <c r="E39" s="171">
        <v>13.776999999999999</v>
      </c>
      <c r="F39" s="174"/>
      <c r="G39" s="174"/>
      <c r="H39" s="174"/>
      <c r="I39" s="174"/>
      <c r="J39" s="174"/>
      <c r="K39" s="174"/>
      <c r="L39" s="174"/>
      <c r="M39" s="174"/>
      <c r="N39" s="164"/>
      <c r="O39" s="164"/>
      <c r="P39" s="164"/>
      <c r="Q39" s="164"/>
      <c r="R39" s="164"/>
      <c r="S39" s="164"/>
      <c r="T39" s="165"/>
      <c r="U39" s="164"/>
      <c r="V39" s="154"/>
      <c r="W39" s="154"/>
      <c r="X39" s="154"/>
      <c r="Y39" s="154"/>
      <c r="Z39" s="154"/>
      <c r="AA39" s="154"/>
      <c r="AB39" s="154"/>
      <c r="AC39" s="154"/>
      <c r="AD39" s="154"/>
      <c r="AE39" s="154" t="s">
        <v>133</v>
      </c>
      <c r="AF39" s="154">
        <v>0</v>
      </c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</row>
    <row r="40" spans="1:60" outlineLevel="1" x14ac:dyDescent="0.2">
      <c r="A40" s="155">
        <v>10</v>
      </c>
      <c r="B40" s="161" t="s">
        <v>169</v>
      </c>
      <c r="C40" s="195" t="s">
        <v>170</v>
      </c>
      <c r="D40" s="163" t="s">
        <v>130</v>
      </c>
      <c r="E40" s="170">
        <v>13.776999999999999</v>
      </c>
      <c r="F40" s="173"/>
      <c r="G40" s="174">
        <f>ROUND(E40*F40,2)</f>
        <v>0</v>
      </c>
      <c r="H40" s="173"/>
      <c r="I40" s="174">
        <f>ROUND(E40*H40,2)</f>
        <v>0</v>
      </c>
      <c r="J40" s="173"/>
      <c r="K40" s="174">
        <f>ROUND(E40*J40,2)</f>
        <v>0</v>
      </c>
      <c r="L40" s="174">
        <v>21</v>
      </c>
      <c r="M40" s="174">
        <f>G40*(1+L40/100)</f>
        <v>0</v>
      </c>
      <c r="N40" s="164">
        <v>0</v>
      </c>
      <c r="O40" s="164">
        <f>ROUND(E40*N40,5)</f>
        <v>0</v>
      </c>
      <c r="P40" s="164">
        <v>0</v>
      </c>
      <c r="Q40" s="164">
        <f>ROUND(E40*P40,5)</f>
        <v>0</v>
      </c>
      <c r="R40" s="164"/>
      <c r="S40" s="164"/>
      <c r="T40" s="165">
        <v>0</v>
      </c>
      <c r="U40" s="164">
        <f>ROUND(E40*T40,2)</f>
        <v>0</v>
      </c>
      <c r="V40" s="154"/>
      <c r="W40" s="154"/>
      <c r="X40" s="154"/>
      <c r="Y40" s="154"/>
      <c r="Z40" s="154"/>
      <c r="AA40" s="154"/>
      <c r="AB40" s="154"/>
      <c r="AC40" s="154"/>
      <c r="AD40" s="154"/>
      <c r="AE40" s="154" t="s">
        <v>131</v>
      </c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</row>
    <row r="41" spans="1:60" outlineLevel="1" x14ac:dyDescent="0.2">
      <c r="A41" s="155"/>
      <c r="B41" s="161"/>
      <c r="C41" s="196" t="s">
        <v>156</v>
      </c>
      <c r="D41" s="166"/>
      <c r="E41" s="171">
        <v>13.776999999999999</v>
      </c>
      <c r="F41" s="174"/>
      <c r="G41" s="174"/>
      <c r="H41" s="174"/>
      <c r="I41" s="174"/>
      <c r="J41" s="174"/>
      <c r="K41" s="174"/>
      <c r="L41" s="174"/>
      <c r="M41" s="174"/>
      <c r="N41" s="164"/>
      <c r="O41" s="164"/>
      <c r="P41" s="164"/>
      <c r="Q41" s="164"/>
      <c r="R41" s="164"/>
      <c r="S41" s="164"/>
      <c r="T41" s="165"/>
      <c r="U41" s="164"/>
      <c r="V41" s="154"/>
      <c r="W41" s="154"/>
      <c r="X41" s="154"/>
      <c r="Y41" s="154"/>
      <c r="Z41" s="154"/>
      <c r="AA41" s="154"/>
      <c r="AB41" s="154"/>
      <c r="AC41" s="154"/>
      <c r="AD41" s="154"/>
      <c r="AE41" s="154" t="s">
        <v>133</v>
      </c>
      <c r="AF41" s="154">
        <v>0</v>
      </c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</row>
    <row r="42" spans="1:60" x14ac:dyDescent="0.2">
      <c r="A42" s="156" t="s">
        <v>126</v>
      </c>
      <c r="B42" s="162" t="s">
        <v>59</v>
      </c>
      <c r="C42" s="197" t="s">
        <v>60</v>
      </c>
      <c r="D42" s="167"/>
      <c r="E42" s="172"/>
      <c r="F42" s="175"/>
      <c r="G42" s="175">
        <f>SUMIF(AE43:AE44,"&lt;&gt;NOR",G43:G44)</f>
        <v>0</v>
      </c>
      <c r="H42" s="175"/>
      <c r="I42" s="175">
        <f>SUM(I43:I44)</f>
        <v>0</v>
      </c>
      <c r="J42" s="175"/>
      <c r="K42" s="175">
        <f>SUM(K43:K44)</f>
        <v>0</v>
      </c>
      <c r="L42" s="175"/>
      <c r="M42" s="175">
        <f>SUM(M43:M44)</f>
        <v>0</v>
      </c>
      <c r="N42" s="168"/>
      <c r="O42" s="168">
        <f>SUM(O43:O44)</f>
        <v>0.22953000000000001</v>
      </c>
      <c r="P42" s="168"/>
      <c r="Q42" s="168">
        <f>SUM(Q43:Q44)</f>
        <v>0</v>
      </c>
      <c r="R42" s="168"/>
      <c r="S42" s="168"/>
      <c r="T42" s="169"/>
      <c r="U42" s="168">
        <f>SUM(U43:U44)</f>
        <v>2.54</v>
      </c>
      <c r="AE42" t="s">
        <v>127</v>
      </c>
    </row>
    <row r="43" spans="1:60" outlineLevel="1" x14ac:dyDescent="0.2">
      <c r="A43" s="155">
        <v>11</v>
      </c>
      <c r="B43" s="161" t="s">
        <v>171</v>
      </c>
      <c r="C43" s="195" t="s">
        <v>172</v>
      </c>
      <c r="D43" s="163" t="s">
        <v>151</v>
      </c>
      <c r="E43" s="170">
        <v>0.99</v>
      </c>
      <c r="F43" s="173"/>
      <c r="G43" s="174">
        <f>ROUND(E43*F43,2)</f>
        <v>0</v>
      </c>
      <c r="H43" s="173"/>
      <c r="I43" s="174">
        <f>ROUND(E43*H43,2)</f>
        <v>0</v>
      </c>
      <c r="J43" s="173"/>
      <c r="K43" s="174">
        <f>ROUND(E43*J43,2)</f>
        <v>0</v>
      </c>
      <c r="L43" s="174">
        <v>21</v>
      </c>
      <c r="M43" s="174">
        <f>G43*(1+L43/100)</f>
        <v>0</v>
      </c>
      <c r="N43" s="164">
        <v>0.23185</v>
      </c>
      <c r="O43" s="164">
        <f>ROUND(E43*N43,5)</f>
        <v>0.22953000000000001</v>
      </c>
      <c r="P43" s="164">
        <v>0</v>
      </c>
      <c r="Q43" s="164">
        <f>ROUND(E43*P43,5)</f>
        <v>0</v>
      </c>
      <c r="R43" s="164"/>
      <c r="S43" s="164"/>
      <c r="T43" s="165">
        <v>2.5659999999999998</v>
      </c>
      <c r="U43" s="164">
        <f>ROUND(E43*T43,2)</f>
        <v>2.54</v>
      </c>
      <c r="V43" s="154"/>
      <c r="W43" s="154"/>
      <c r="X43" s="154"/>
      <c r="Y43" s="154"/>
      <c r="Z43" s="154"/>
      <c r="AA43" s="154"/>
      <c r="AB43" s="154"/>
      <c r="AC43" s="154"/>
      <c r="AD43" s="154"/>
      <c r="AE43" s="154" t="s">
        <v>131</v>
      </c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</row>
    <row r="44" spans="1:60" outlineLevel="1" x14ac:dyDescent="0.2">
      <c r="A44" s="155"/>
      <c r="B44" s="161"/>
      <c r="C44" s="196" t="s">
        <v>173</v>
      </c>
      <c r="D44" s="166"/>
      <c r="E44" s="171">
        <v>0.99</v>
      </c>
      <c r="F44" s="174"/>
      <c r="G44" s="174"/>
      <c r="H44" s="174"/>
      <c r="I44" s="174"/>
      <c r="J44" s="174"/>
      <c r="K44" s="174"/>
      <c r="L44" s="174"/>
      <c r="M44" s="174"/>
      <c r="N44" s="164"/>
      <c r="O44" s="164"/>
      <c r="P44" s="164"/>
      <c r="Q44" s="164"/>
      <c r="R44" s="164"/>
      <c r="S44" s="164"/>
      <c r="T44" s="165"/>
      <c r="U44" s="164"/>
      <c r="V44" s="154"/>
      <c r="W44" s="154"/>
      <c r="X44" s="154"/>
      <c r="Y44" s="154"/>
      <c r="Z44" s="154"/>
      <c r="AA44" s="154"/>
      <c r="AB44" s="154"/>
      <c r="AC44" s="154"/>
      <c r="AD44" s="154"/>
      <c r="AE44" s="154" t="s">
        <v>133</v>
      </c>
      <c r="AF44" s="154">
        <v>0</v>
      </c>
      <c r="AG44" s="154"/>
      <c r="AH44" s="154"/>
      <c r="AI44" s="154"/>
      <c r="AJ44" s="154"/>
      <c r="AK44" s="154"/>
      <c r="AL44" s="154"/>
      <c r="AM44" s="154"/>
      <c r="AN44" s="154"/>
      <c r="AO44" s="154"/>
      <c r="AP44" s="154"/>
      <c r="AQ44" s="154"/>
      <c r="AR44" s="154"/>
      <c r="AS44" s="154"/>
      <c r="AT44" s="154"/>
      <c r="AU44" s="154"/>
      <c r="AV44" s="154"/>
      <c r="AW44" s="154"/>
      <c r="AX44" s="154"/>
      <c r="AY44" s="154"/>
      <c r="AZ44" s="154"/>
      <c r="BA44" s="154"/>
      <c r="BB44" s="154"/>
      <c r="BC44" s="154"/>
      <c r="BD44" s="154"/>
      <c r="BE44" s="154"/>
      <c r="BF44" s="154"/>
      <c r="BG44" s="154"/>
      <c r="BH44" s="154"/>
    </row>
    <row r="45" spans="1:60" x14ac:dyDescent="0.2">
      <c r="A45" s="156" t="s">
        <v>126</v>
      </c>
      <c r="B45" s="162" t="s">
        <v>61</v>
      </c>
      <c r="C45" s="197" t="s">
        <v>62</v>
      </c>
      <c r="D45" s="167"/>
      <c r="E45" s="172"/>
      <c r="F45" s="175"/>
      <c r="G45" s="175">
        <f>SUMIF(AE46:AE74,"&lt;&gt;NOR",G46:G74)</f>
        <v>0</v>
      </c>
      <c r="H45" s="175"/>
      <c r="I45" s="175">
        <f>SUM(I46:I74)</f>
        <v>0</v>
      </c>
      <c r="J45" s="175"/>
      <c r="K45" s="175">
        <f>SUM(K46:K74)</f>
        <v>0</v>
      </c>
      <c r="L45" s="175"/>
      <c r="M45" s="175">
        <f>SUM(M46:M74)</f>
        <v>0</v>
      </c>
      <c r="N45" s="168"/>
      <c r="O45" s="168">
        <f>SUM(O46:O74)</f>
        <v>29.841149999999999</v>
      </c>
      <c r="P45" s="168"/>
      <c r="Q45" s="168">
        <f>SUM(Q46:Q74)</f>
        <v>0</v>
      </c>
      <c r="R45" s="168"/>
      <c r="S45" s="168"/>
      <c r="T45" s="169"/>
      <c r="U45" s="168">
        <f>SUM(U46:U74)</f>
        <v>42.22</v>
      </c>
      <c r="AE45" t="s">
        <v>127</v>
      </c>
    </row>
    <row r="46" spans="1:60" outlineLevel="1" x14ac:dyDescent="0.2">
      <c r="A46" s="155">
        <v>12</v>
      </c>
      <c r="B46" s="161" t="s">
        <v>174</v>
      </c>
      <c r="C46" s="195" t="s">
        <v>175</v>
      </c>
      <c r="D46" s="163" t="s">
        <v>151</v>
      </c>
      <c r="E46" s="170">
        <v>47.752000000000002</v>
      </c>
      <c r="F46" s="173"/>
      <c r="G46" s="174">
        <f>ROUND(E46*F46,2)</f>
        <v>0</v>
      </c>
      <c r="H46" s="173"/>
      <c r="I46" s="174">
        <f>ROUND(E46*H46,2)</f>
        <v>0</v>
      </c>
      <c r="J46" s="173"/>
      <c r="K46" s="174">
        <f>ROUND(E46*J46,2)</f>
        <v>0</v>
      </c>
      <c r="L46" s="174">
        <v>21</v>
      </c>
      <c r="M46" s="174">
        <f>G46*(1+L46/100)</f>
        <v>0</v>
      </c>
      <c r="N46" s="164">
        <v>9.8199999999999996E-2</v>
      </c>
      <c r="O46" s="164">
        <f>ROUND(E46*N46,5)</f>
        <v>4.6892500000000004</v>
      </c>
      <c r="P46" s="164">
        <v>0</v>
      </c>
      <c r="Q46" s="164">
        <f>ROUND(E46*P46,5)</f>
        <v>0</v>
      </c>
      <c r="R46" s="164"/>
      <c r="S46" s="164"/>
      <c r="T46" s="165">
        <v>0.02</v>
      </c>
      <c r="U46" s="164">
        <f>ROUND(E46*T46,2)</f>
        <v>0.96</v>
      </c>
      <c r="V46" s="154"/>
      <c r="W46" s="154"/>
      <c r="X46" s="154"/>
      <c r="Y46" s="154"/>
      <c r="Z46" s="154"/>
      <c r="AA46" s="154"/>
      <c r="AB46" s="154"/>
      <c r="AC46" s="154"/>
      <c r="AD46" s="154"/>
      <c r="AE46" s="154" t="s">
        <v>131</v>
      </c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</row>
    <row r="47" spans="1:60" outlineLevel="1" x14ac:dyDescent="0.2">
      <c r="A47" s="155"/>
      <c r="B47" s="161"/>
      <c r="C47" s="196" t="s">
        <v>176</v>
      </c>
      <c r="D47" s="166"/>
      <c r="E47" s="171">
        <v>15.071999999999999</v>
      </c>
      <c r="F47" s="174"/>
      <c r="G47" s="174"/>
      <c r="H47" s="174"/>
      <c r="I47" s="174"/>
      <c r="J47" s="174"/>
      <c r="K47" s="174"/>
      <c r="L47" s="174"/>
      <c r="M47" s="174"/>
      <c r="N47" s="164"/>
      <c r="O47" s="164"/>
      <c r="P47" s="164"/>
      <c r="Q47" s="164"/>
      <c r="R47" s="164"/>
      <c r="S47" s="164"/>
      <c r="T47" s="165"/>
      <c r="U47" s="164"/>
      <c r="V47" s="154"/>
      <c r="W47" s="154"/>
      <c r="X47" s="154"/>
      <c r="Y47" s="154"/>
      <c r="Z47" s="154"/>
      <c r="AA47" s="154"/>
      <c r="AB47" s="154"/>
      <c r="AC47" s="154"/>
      <c r="AD47" s="154"/>
      <c r="AE47" s="154" t="s">
        <v>133</v>
      </c>
      <c r="AF47" s="154">
        <v>0</v>
      </c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</row>
    <row r="48" spans="1:60" outlineLevel="1" x14ac:dyDescent="0.2">
      <c r="A48" s="155"/>
      <c r="B48" s="161"/>
      <c r="C48" s="196" t="s">
        <v>177</v>
      </c>
      <c r="D48" s="166"/>
      <c r="E48" s="171">
        <v>10.96</v>
      </c>
      <c r="F48" s="174"/>
      <c r="G48" s="174"/>
      <c r="H48" s="174"/>
      <c r="I48" s="174"/>
      <c r="J48" s="174"/>
      <c r="K48" s="174"/>
      <c r="L48" s="174"/>
      <c r="M48" s="174"/>
      <c r="N48" s="164"/>
      <c r="O48" s="164"/>
      <c r="P48" s="164"/>
      <c r="Q48" s="164"/>
      <c r="R48" s="164"/>
      <c r="S48" s="164"/>
      <c r="T48" s="165"/>
      <c r="U48" s="164"/>
      <c r="V48" s="154"/>
      <c r="W48" s="154"/>
      <c r="X48" s="154"/>
      <c r="Y48" s="154"/>
      <c r="Z48" s="154"/>
      <c r="AA48" s="154"/>
      <c r="AB48" s="154"/>
      <c r="AC48" s="154"/>
      <c r="AD48" s="154"/>
      <c r="AE48" s="154" t="s">
        <v>133</v>
      </c>
      <c r="AF48" s="154">
        <v>0</v>
      </c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</row>
    <row r="49" spans="1:60" outlineLevel="1" x14ac:dyDescent="0.2">
      <c r="A49" s="155"/>
      <c r="B49" s="161"/>
      <c r="C49" s="196" t="s">
        <v>178</v>
      </c>
      <c r="D49" s="166"/>
      <c r="E49" s="171">
        <v>5.0599999999999996</v>
      </c>
      <c r="F49" s="174"/>
      <c r="G49" s="174"/>
      <c r="H49" s="174"/>
      <c r="I49" s="174"/>
      <c r="J49" s="174"/>
      <c r="K49" s="174"/>
      <c r="L49" s="174"/>
      <c r="M49" s="174"/>
      <c r="N49" s="164"/>
      <c r="O49" s="164"/>
      <c r="P49" s="164"/>
      <c r="Q49" s="164"/>
      <c r="R49" s="164"/>
      <c r="S49" s="164"/>
      <c r="T49" s="165"/>
      <c r="U49" s="164"/>
      <c r="V49" s="154"/>
      <c r="W49" s="154"/>
      <c r="X49" s="154"/>
      <c r="Y49" s="154"/>
      <c r="Z49" s="154"/>
      <c r="AA49" s="154"/>
      <c r="AB49" s="154"/>
      <c r="AC49" s="154"/>
      <c r="AD49" s="154"/>
      <c r="AE49" s="154" t="s">
        <v>133</v>
      </c>
      <c r="AF49" s="154">
        <v>0</v>
      </c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</row>
    <row r="50" spans="1:60" outlineLevel="1" x14ac:dyDescent="0.2">
      <c r="A50" s="155"/>
      <c r="B50" s="161"/>
      <c r="C50" s="196" t="s">
        <v>179</v>
      </c>
      <c r="D50" s="166"/>
      <c r="E50" s="171">
        <v>2</v>
      </c>
      <c r="F50" s="174"/>
      <c r="G50" s="174"/>
      <c r="H50" s="174"/>
      <c r="I50" s="174"/>
      <c r="J50" s="174"/>
      <c r="K50" s="174"/>
      <c r="L50" s="174"/>
      <c r="M50" s="174"/>
      <c r="N50" s="164"/>
      <c r="O50" s="164"/>
      <c r="P50" s="164"/>
      <c r="Q50" s="164"/>
      <c r="R50" s="164"/>
      <c r="S50" s="164"/>
      <c r="T50" s="165"/>
      <c r="U50" s="164"/>
      <c r="V50" s="154"/>
      <c r="W50" s="154"/>
      <c r="X50" s="154"/>
      <c r="Y50" s="154"/>
      <c r="Z50" s="154"/>
      <c r="AA50" s="154"/>
      <c r="AB50" s="154"/>
      <c r="AC50" s="154"/>
      <c r="AD50" s="154"/>
      <c r="AE50" s="154" t="s">
        <v>133</v>
      </c>
      <c r="AF50" s="154">
        <v>0</v>
      </c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</row>
    <row r="51" spans="1:60" outlineLevel="1" x14ac:dyDescent="0.2">
      <c r="A51" s="155"/>
      <c r="B51" s="161"/>
      <c r="C51" s="196" t="s">
        <v>180</v>
      </c>
      <c r="D51" s="166"/>
      <c r="E51" s="171">
        <v>9.6199999999999992</v>
      </c>
      <c r="F51" s="174"/>
      <c r="G51" s="174"/>
      <c r="H51" s="174"/>
      <c r="I51" s="174"/>
      <c r="J51" s="174"/>
      <c r="K51" s="174"/>
      <c r="L51" s="174"/>
      <c r="M51" s="174"/>
      <c r="N51" s="164"/>
      <c r="O51" s="164"/>
      <c r="P51" s="164"/>
      <c r="Q51" s="164"/>
      <c r="R51" s="164"/>
      <c r="S51" s="164"/>
      <c r="T51" s="165"/>
      <c r="U51" s="164"/>
      <c r="V51" s="154"/>
      <c r="W51" s="154"/>
      <c r="X51" s="154"/>
      <c r="Y51" s="154"/>
      <c r="Z51" s="154"/>
      <c r="AA51" s="154"/>
      <c r="AB51" s="154"/>
      <c r="AC51" s="154"/>
      <c r="AD51" s="154"/>
      <c r="AE51" s="154" t="s">
        <v>133</v>
      </c>
      <c r="AF51" s="154">
        <v>0</v>
      </c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</row>
    <row r="52" spans="1:60" outlineLevel="1" x14ac:dyDescent="0.2">
      <c r="A52" s="155"/>
      <c r="B52" s="161"/>
      <c r="C52" s="196" t="s">
        <v>181</v>
      </c>
      <c r="D52" s="166"/>
      <c r="E52" s="171">
        <v>5.04</v>
      </c>
      <c r="F52" s="174"/>
      <c r="G52" s="174"/>
      <c r="H52" s="174"/>
      <c r="I52" s="174"/>
      <c r="J52" s="174"/>
      <c r="K52" s="174"/>
      <c r="L52" s="174"/>
      <c r="M52" s="174"/>
      <c r="N52" s="164"/>
      <c r="O52" s="164"/>
      <c r="P52" s="164"/>
      <c r="Q52" s="164"/>
      <c r="R52" s="164"/>
      <c r="S52" s="164"/>
      <c r="T52" s="165"/>
      <c r="U52" s="164"/>
      <c r="V52" s="154"/>
      <c r="W52" s="154"/>
      <c r="X52" s="154"/>
      <c r="Y52" s="154"/>
      <c r="Z52" s="154"/>
      <c r="AA52" s="154"/>
      <c r="AB52" s="154"/>
      <c r="AC52" s="154"/>
      <c r="AD52" s="154"/>
      <c r="AE52" s="154" t="s">
        <v>133</v>
      </c>
      <c r="AF52" s="154">
        <v>0</v>
      </c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</row>
    <row r="53" spans="1:60" outlineLevel="1" x14ac:dyDescent="0.2">
      <c r="A53" s="155">
        <v>13</v>
      </c>
      <c r="B53" s="161" t="s">
        <v>182</v>
      </c>
      <c r="C53" s="195" t="s">
        <v>183</v>
      </c>
      <c r="D53" s="163" t="s">
        <v>151</v>
      </c>
      <c r="E53" s="170">
        <v>47.752000000000002</v>
      </c>
      <c r="F53" s="173"/>
      <c r="G53" s="174">
        <f>ROUND(E53*F53,2)</f>
        <v>0</v>
      </c>
      <c r="H53" s="173"/>
      <c r="I53" s="174">
        <f>ROUND(E53*H53,2)</f>
        <v>0</v>
      </c>
      <c r="J53" s="173"/>
      <c r="K53" s="174">
        <f>ROUND(E53*J53,2)</f>
        <v>0</v>
      </c>
      <c r="L53" s="174">
        <v>21</v>
      </c>
      <c r="M53" s="174">
        <f>G53*(1+L53/100)</f>
        <v>0</v>
      </c>
      <c r="N53" s="164">
        <v>0.28799999999999998</v>
      </c>
      <c r="O53" s="164">
        <f>ROUND(E53*N53,5)</f>
        <v>13.75258</v>
      </c>
      <c r="P53" s="164">
        <v>0</v>
      </c>
      <c r="Q53" s="164">
        <f>ROUND(E53*P53,5)</f>
        <v>0</v>
      </c>
      <c r="R53" s="164"/>
      <c r="S53" s="164"/>
      <c r="T53" s="165">
        <v>2.3E-2</v>
      </c>
      <c r="U53" s="164">
        <f>ROUND(E53*T53,2)</f>
        <v>1.1000000000000001</v>
      </c>
      <c r="V53" s="154"/>
      <c r="W53" s="154"/>
      <c r="X53" s="154"/>
      <c r="Y53" s="154"/>
      <c r="Z53" s="154"/>
      <c r="AA53" s="154"/>
      <c r="AB53" s="154"/>
      <c r="AC53" s="154"/>
      <c r="AD53" s="154"/>
      <c r="AE53" s="154" t="s">
        <v>131</v>
      </c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</row>
    <row r="54" spans="1:60" outlineLevel="1" x14ac:dyDescent="0.2">
      <c r="A54" s="155"/>
      <c r="B54" s="161"/>
      <c r="C54" s="196" t="s">
        <v>176</v>
      </c>
      <c r="D54" s="166"/>
      <c r="E54" s="171">
        <v>15.071999999999999</v>
      </c>
      <c r="F54" s="174"/>
      <c r="G54" s="174"/>
      <c r="H54" s="174"/>
      <c r="I54" s="174"/>
      <c r="J54" s="174"/>
      <c r="K54" s="174"/>
      <c r="L54" s="174"/>
      <c r="M54" s="174"/>
      <c r="N54" s="164"/>
      <c r="O54" s="164"/>
      <c r="P54" s="164"/>
      <c r="Q54" s="164"/>
      <c r="R54" s="164"/>
      <c r="S54" s="164"/>
      <c r="T54" s="165"/>
      <c r="U54" s="164"/>
      <c r="V54" s="154"/>
      <c r="W54" s="154"/>
      <c r="X54" s="154"/>
      <c r="Y54" s="154"/>
      <c r="Z54" s="154"/>
      <c r="AA54" s="154"/>
      <c r="AB54" s="154"/>
      <c r="AC54" s="154"/>
      <c r="AD54" s="154"/>
      <c r="AE54" s="154" t="s">
        <v>133</v>
      </c>
      <c r="AF54" s="154">
        <v>0</v>
      </c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</row>
    <row r="55" spans="1:60" outlineLevel="1" x14ac:dyDescent="0.2">
      <c r="A55" s="155"/>
      <c r="B55" s="161"/>
      <c r="C55" s="196" t="s">
        <v>177</v>
      </c>
      <c r="D55" s="166"/>
      <c r="E55" s="171">
        <v>10.96</v>
      </c>
      <c r="F55" s="174"/>
      <c r="G55" s="174"/>
      <c r="H55" s="174"/>
      <c r="I55" s="174"/>
      <c r="J55" s="174"/>
      <c r="K55" s="174"/>
      <c r="L55" s="174"/>
      <c r="M55" s="174"/>
      <c r="N55" s="164"/>
      <c r="O55" s="164"/>
      <c r="P55" s="164"/>
      <c r="Q55" s="164"/>
      <c r="R55" s="164"/>
      <c r="S55" s="164"/>
      <c r="T55" s="165"/>
      <c r="U55" s="164"/>
      <c r="V55" s="154"/>
      <c r="W55" s="154"/>
      <c r="X55" s="154"/>
      <c r="Y55" s="154"/>
      <c r="Z55" s="154"/>
      <c r="AA55" s="154"/>
      <c r="AB55" s="154"/>
      <c r="AC55" s="154"/>
      <c r="AD55" s="154"/>
      <c r="AE55" s="154" t="s">
        <v>133</v>
      </c>
      <c r="AF55" s="154">
        <v>0</v>
      </c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</row>
    <row r="56" spans="1:60" outlineLevel="1" x14ac:dyDescent="0.2">
      <c r="A56" s="155"/>
      <c r="B56" s="161"/>
      <c r="C56" s="196" t="s">
        <v>178</v>
      </c>
      <c r="D56" s="166"/>
      <c r="E56" s="171">
        <v>5.0599999999999996</v>
      </c>
      <c r="F56" s="174"/>
      <c r="G56" s="174"/>
      <c r="H56" s="174"/>
      <c r="I56" s="174"/>
      <c r="J56" s="174"/>
      <c r="K56" s="174"/>
      <c r="L56" s="174"/>
      <c r="M56" s="174"/>
      <c r="N56" s="164"/>
      <c r="O56" s="164"/>
      <c r="P56" s="164"/>
      <c r="Q56" s="164"/>
      <c r="R56" s="164"/>
      <c r="S56" s="164"/>
      <c r="T56" s="165"/>
      <c r="U56" s="164"/>
      <c r="V56" s="154"/>
      <c r="W56" s="154"/>
      <c r="X56" s="154"/>
      <c r="Y56" s="154"/>
      <c r="Z56" s="154"/>
      <c r="AA56" s="154"/>
      <c r="AB56" s="154"/>
      <c r="AC56" s="154"/>
      <c r="AD56" s="154"/>
      <c r="AE56" s="154" t="s">
        <v>133</v>
      </c>
      <c r="AF56" s="154">
        <v>0</v>
      </c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</row>
    <row r="57" spans="1:60" outlineLevel="1" x14ac:dyDescent="0.2">
      <c r="A57" s="155"/>
      <c r="B57" s="161"/>
      <c r="C57" s="196" t="s">
        <v>179</v>
      </c>
      <c r="D57" s="166"/>
      <c r="E57" s="171">
        <v>2</v>
      </c>
      <c r="F57" s="174"/>
      <c r="G57" s="174"/>
      <c r="H57" s="174"/>
      <c r="I57" s="174"/>
      <c r="J57" s="174"/>
      <c r="K57" s="174"/>
      <c r="L57" s="174"/>
      <c r="M57" s="174"/>
      <c r="N57" s="164"/>
      <c r="O57" s="164"/>
      <c r="P57" s="164"/>
      <c r="Q57" s="164"/>
      <c r="R57" s="164"/>
      <c r="S57" s="164"/>
      <c r="T57" s="165"/>
      <c r="U57" s="164"/>
      <c r="V57" s="154"/>
      <c r="W57" s="154"/>
      <c r="X57" s="154"/>
      <c r="Y57" s="154"/>
      <c r="Z57" s="154"/>
      <c r="AA57" s="154"/>
      <c r="AB57" s="154"/>
      <c r="AC57" s="154"/>
      <c r="AD57" s="154"/>
      <c r="AE57" s="154" t="s">
        <v>133</v>
      </c>
      <c r="AF57" s="154">
        <v>0</v>
      </c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</row>
    <row r="58" spans="1:60" outlineLevel="1" x14ac:dyDescent="0.2">
      <c r="A58" s="155"/>
      <c r="B58" s="161"/>
      <c r="C58" s="196" t="s">
        <v>180</v>
      </c>
      <c r="D58" s="166"/>
      <c r="E58" s="171">
        <v>9.6199999999999992</v>
      </c>
      <c r="F58" s="174"/>
      <c r="G58" s="174"/>
      <c r="H58" s="174"/>
      <c r="I58" s="174"/>
      <c r="J58" s="174"/>
      <c r="K58" s="174"/>
      <c r="L58" s="174"/>
      <c r="M58" s="174"/>
      <c r="N58" s="164"/>
      <c r="O58" s="164"/>
      <c r="P58" s="164"/>
      <c r="Q58" s="164"/>
      <c r="R58" s="164"/>
      <c r="S58" s="164"/>
      <c r="T58" s="165"/>
      <c r="U58" s="164"/>
      <c r="V58" s="154"/>
      <c r="W58" s="154"/>
      <c r="X58" s="154"/>
      <c r="Y58" s="154"/>
      <c r="Z58" s="154"/>
      <c r="AA58" s="154"/>
      <c r="AB58" s="154"/>
      <c r="AC58" s="154"/>
      <c r="AD58" s="154"/>
      <c r="AE58" s="154" t="s">
        <v>133</v>
      </c>
      <c r="AF58" s="154">
        <v>0</v>
      </c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</row>
    <row r="59" spans="1:60" outlineLevel="1" x14ac:dyDescent="0.2">
      <c r="A59" s="155"/>
      <c r="B59" s="161"/>
      <c r="C59" s="196" t="s">
        <v>181</v>
      </c>
      <c r="D59" s="166"/>
      <c r="E59" s="171">
        <v>5.04</v>
      </c>
      <c r="F59" s="174"/>
      <c r="G59" s="174"/>
      <c r="H59" s="174"/>
      <c r="I59" s="174"/>
      <c r="J59" s="174"/>
      <c r="K59" s="174"/>
      <c r="L59" s="174"/>
      <c r="M59" s="174"/>
      <c r="N59" s="164"/>
      <c r="O59" s="164"/>
      <c r="P59" s="164"/>
      <c r="Q59" s="164"/>
      <c r="R59" s="164"/>
      <c r="S59" s="164"/>
      <c r="T59" s="165"/>
      <c r="U59" s="164"/>
      <c r="V59" s="154"/>
      <c r="W59" s="154"/>
      <c r="X59" s="154"/>
      <c r="Y59" s="154"/>
      <c r="Z59" s="154"/>
      <c r="AA59" s="154"/>
      <c r="AB59" s="154"/>
      <c r="AC59" s="154"/>
      <c r="AD59" s="154"/>
      <c r="AE59" s="154" t="s">
        <v>133</v>
      </c>
      <c r="AF59" s="154">
        <v>0</v>
      </c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</row>
    <row r="60" spans="1:60" outlineLevel="1" x14ac:dyDescent="0.2">
      <c r="A60" s="155">
        <v>14</v>
      </c>
      <c r="B60" s="161" t="s">
        <v>184</v>
      </c>
      <c r="C60" s="195" t="s">
        <v>185</v>
      </c>
      <c r="D60" s="163" t="s">
        <v>151</v>
      </c>
      <c r="E60" s="170">
        <v>47.752000000000002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64">
        <v>7.1999999999999995E-2</v>
      </c>
      <c r="O60" s="164">
        <f>ROUND(E60*N60,5)</f>
        <v>3.4381400000000002</v>
      </c>
      <c r="P60" s="164">
        <v>0</v>
      </c>
      <c r="Q60" s="164">
        <f>ROUND(E60*P60,5)</f>
        <v>0</v>
      </c>
      <c r="R60" s="164"/>
      <c r="S60" s="164"/>
      <c r="T60" s="165">
        <v>0.38</v>
      </c>
      <c r="U60" s="164">
        <f>ROUND(E60*T60,2)</f>
        <v>18.149999999999999</v>
      </c>
      <c r="V60" s="154"/>
      <c r="W60" s="154"/>
      <c r="X60" s="154"/>
      <c r="Y60" s="154"/>
      <c r="Z60" s="154"/>
      <c r="AA60" s="154"/>
      <c r="AB60" s="154"/>
      <c r="AC60" s="154"/>
      <c r="AD60" s="154"/>
      <c r="AE60" s="154" t="s">
        <v>131</v>
      </c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</row>
    <row r="61" spans="1:60" outlineLevel="1" x14ac:dyDescent="0.2">
      <c r="A61" s="155"/>
      <c r="B61" s="161"/>
      <c r="C61" s="196" t="s">
        <v>176</v>
      </c>
      <c r="D61" s="166"/>
      <c r="E61" s="171">
        <v>15.071999999999999</v>
      </c>
      <c r="F61" s="174"/>
      <c r="G61" s="174"/>
      <c r="H61" s="174"/>
      <c r="I61" s="174"/>
      <c r="J61" s="174"/>
      <c r="K61" s="174"/>
      <c r="L61" s="174"/>
      <c r="M61" s="174"/>
      <c r="N61" s="164"/>
      <c r="O61" s="164"/>
      <c r="P61" s="164"/>
      <c r="Q61" s="164"/>
      <c r="R61" s="164"/>
      <c r="S61" s="164"/>
      <c r="T61" s="165"/>
      <c r="U61" s="164"/>
      <c r="V61" s="154"/>
      <c r="W61" s="154"/>
      <c r="X61" s="154"/>
      <c r="Y61" s="154"/>
      <c r="Z61" s="154"/>
      <c r="AA61" s="154"/>
      <c r="AB61" s="154"/>
      <c r="AC61" s="154"/>
      <c r="AD61" s="154"/>
      <c r="AE61" s="154" t="s">
        <v>133</v>
      </c>
      <c r="AF61" s="154">
        <v>0</v>
      </c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</row>
    <row r="62" spans="1:60" outlineLevel="1" x14ac:dyDescent="0.2">
      <c r="A62" s="155"/>
      <c r="B62" s="161"/>
      <c r="C62" s="196" t="s">
        <v>177</v>
      </c>
      <c r="D62" s="166"/>
      <c r="E62" s="171">
        <v>10.96</v>
      </c>
      <c r="F62" s="174"/>
      <c r="G62" s="174"/>
      <c r="H62" s="174"/>
      <c r="I62" s="174"/>
      <c r="J62" s="174"/>
      <c r="K62" s="174"/>
      <c r="L62" s="174"/>
      <c r="M62" s="174"/>
      <c r="N62" s="164"/>
      <c r="O62" s="164"/>
      <c r="P62" s="164"/>
      <c r="Q62" s="164"/>
      <c r="R62" s="164"/>
      <c r="S62" s="164"/>
      <c r="T62" s="165"/>
      <c r="U62" s="164"/>
      <c r="V62" s="154"/>
      <c r="W62" s="154"/>
      <c r="X62" s="154"/>
      <c r="Y62" s="154"/>
      <c r="Z62" s="154"/>
      <c r="AA62" s="154"/>
      <c r="AB62" s="154"/>
      <c r="AC62" s="154"/>
      <c r="AD62" s="154"/>
      <c r="AE62" s="154" t="s">
        <v>133</v>
      </c>
      <c r="AF62" s="154">
        <v>0</v>
      </c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</row>
    <row r="63" spans="1:60" outlineLevel="1" x14ac:dyDescent="0.2">
      <c r="A63" s="155"/>
      <c r="B63" s="161"/>
      <c r="C63" s="196" t="s">
        <v>178</v>
      </c>
      <c r="D63" s="166"/>
      <c r="E63" s="171">
        <v>5.0599999999999996</v>
      </c>
      <c r="F63" s="174"/>
      <c r="G63" s="174"/>
      <c r="H63" s="174"/>
      <c r="I63" s="174"/>
      <c r="J63" s="174"/>
      <c r="K63" s="174"/>
      <c r="L63" s="174"/>
      <c r="M63" s="174"/>
      <c r="N63" s="164"/>
      <c r="O63" s="164"/>
      <c r="P63" s="164"/>
      <c r="Q63" s="164"/>
      <c r="R63" s="164"/>
      <c r="S63" s="164"/>
      <c r="T63" s="165"/>
      <c r="U63" s="164"/>
      <c r="V63" s="154"/>
      <c r="W63" s="154"/>
      <c r="X63" s="154"/>
      <c r="Y63" s="154"/>
      <c r="Z63" s="154"/>
      <c r="AA63" s="154"/>
      <c r="AB63" s="154"/>
      <c r="AC63" s="154"/>
      <c r="AD63" s="154"/>
      <c r="AE63" s="154" t="s">
        <v>133</v>
      </c>
      <c r="AF63" s="154">
        <v>0</v>
      </c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</row>
    <row r="64" spans="1:60" outlineLevel="1" x14ac:dyDescent="0.2">
      <c r="A64" s="155"/>
      <c r="B64" s="161"/>
      <c r="C64" s="196" t="s">
        <v>179</v>
      </c>
      <c r="D64" s="166"/>
      <c r="E64" s="171">
        <v>2</v>
      </c>
      <c r="F64" s="174"/>
      <c r="G64" s="174"/>
      <c r="H64" s="174"/>
      <c r="I64" s="174"/>
      <c r="J64" s="174"/>
      <c r="K64" s="174"/>
      <c r="L64" s="174"/>
      <c r="M64" s="174"/>
      <c r="N64" s="164"/>
      <c r="O64" s="164"/>
      <c r="P64" s="164"/>
      <c r="Q64" s="164"/>
      <c r="R64" s="164"/>
      <c r="S64" s="164"/>
      <c r="T64" s="165"/>
      <c r="U64" s="164"/>
      <c r="V64" s="154"/>
      <c r="W64" s="154"/>
      <c r="X64" s="154"/>
      <c r="Y64" s="154"/>
      <c r="Z64" s="154"/>
      <c r="AA64" s="154"/>
      <c r="AB64" s="154"/>
      <c r="AC64" s="154"/>
      <c r="AD64" s="154"/>
      <c r="AE64" s="154" t="s">
        <v>133</v>
      </c>
      <c r="AF64" s="154">
        <v>0</v>
      </c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</row>
    <row r="65" spans="1:60" outlineLevel="1" x14ac:dyDescent="0.2">
      <c r="A65" s="155"/>
      <c r="B65" s="161"/>
      <c r="C65" s="196" t="s">
        <v>180</v>
      </c>
      <c r="D65" s="166"/>
      <c r="E65" s="171">
        <v>9.6199999999999992</v>
      </c>
      <c r="F65" s="174"/>
      <c r="G65" s="174"/>
      <c r="H65" s="174"/>
      <c r="I65" s="174"/>
      <c r="J65" s="174"/>
      <c r="K65" s="174"/>
      <c r="L65" s="174"/>
      <c r="M65" s="174"/>
      <c r="N65" s="164"/>
      <c r="O65" s="164"/>
      <c r="P65" s="164"/>
      <c r="Q65" s="164"/>
      <c r="R65" s="164"/>
      <c r="S65" s="164"/>
      <c r="T65" s="165"/>
      <c r="U65" s="164"/>
      <c r="V65" s="154"/>
      <c r="W65" s="154"/>
      <c r="X65" s="154"/>
      <c r="Y65" s="154"/>
      <c r="Z65" s="154"/>
      <c r="AA65" s="154"/>
      <c r="AB65" s="154"/>
      <c r="AC65" s="154"/>
      <c r="AD65" s="154"/>
      <c r="AE65" s="154" t="s">
        <v>133</v>
      </c>
      <c r="AF65" s="154">
        <v>0</v>
      </c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</row>
    <row r="66" spans="1:60" outlineLevel="1" x14ac:dyDescent="0.2">
      <c r="A66" s="155"/>
      <c r="B66" s="161"/>
      <c r="C66" s="196" t="s">
        <v>181</v>
      </c>
      <c r="D66" s="166"/>
      <c r="E66" s="171">
        <v>5.04</v>
      </c>
      <c r="F66" s="174"/>
      <c r="G66" s="174"/>
      <c r="H66" s="174"/>
      <c r="I66" s="174"/>
      <c r="J66" s="174"/>
      <c r="K66" s="174"/>
      <c r="L66" s="174"/>
      <c r="M66" s="174"/>
      <c r="N66" s="164"/>
      <c r="O66" s="164"/>
      <c r="P66" s="164"/>
      <c r="Q66" s="164"/>
      <c r="R66" s="164"/>
      <c r="S66" s="164"/>
      <c r="T66" s="165"/>
      <c r="U66" s="164"/>
      <c r="V66" s="154"/>
      <c r="W66" s="154"/>
      <c r="X66" s="154"/>
      <c r="Y66" s="154"/>
      <c r="Z66" s="154"/>
      <c r="AA66" s="154"/>
      <c r="AB66" s="154"/>
      <c r="AC66" s="154"/>
      <c r="AD66" s="154"/>
      <c r="AE66" s="154" t="s">
        <v>133</v>
      </c>
      <c r="AF66" s="154">
        <v>0</v>
      </c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</row>
    <row r="67" spans="1:60" outlineLevel="1" x14ac:dyDescent="0.2">
      <c r="A67" s="155">
        <v>15</v>
      </c>
      <c r="B67" s="161" t="s">
        <v>186</v>
      </c>
      <c r="C67" s="195" t="s">
        <v>187</v>
      </c>
      <c r="D67" s="163" t="s">
        <v>151</v>
      </c>
      <c r="E67" s="170">
        <v>52.527200000000008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64">
        <v>0.13500000000000001</v>
      </c>
      <c r="O67" s="164">
        <f>ROUND(E67*N67,5)</f>
        <v>7.09117</v>
      </c>
      <c r="P67" s="164">
        <v>0</v>
      </c>
      <c r="Q67" s="164">
        <f>ROUND(E67*P67,5)</f>
        <v>0</v>
      </c>
      <c r="R67" s="164"/>
      <c r="S67" s="164"/>
      <c r="T67" s="165">
        <v>0</v>
      </c>
      <c r="U67" s="164">
        <f>ROUND(E67*T67,2)</f>
        <v>0</v>
      </c>
      <c r="V67" s="154"/>
      <c r="W67" s="154"/>
      <c r="X67" s="154"/>
      <c r="Y67" s="154"/>
      <c r="Z67" s="154"/>
      <c r="AA67" s="154"/>
      <c r="AB67" s="154"/>
      <c r="AC67" s="154"/>
      <c r="AD67" s="154"/>
      <c r="AE67" s="154" t="s">
        <v>188</v>
      </c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</row>
    <row r="68" spans="1:60" outlineLevel="1" x14ac:dyDescent="0.2">
      <c r="A68" s="155"/>
      <c r="B68" s="161"/>
      <c r="C68" s="196" t="s">
        <v>189</v>
      </c>
      <c r="D68" s="166"/>
      <c r="E68" s="171">
        <v>52.527200000000001</v>
      </c>
      <c r="F68" s="174"/>
      <c r="G68" s="174"/>
      <c r="H68" s="174"/>
      <c r="I68" s="174"/>
      <c r="J68" s="174"/>
      <c r="K68" s="174"/>
      <c r="L68" s="174"/>
      <c r="M68" s="174"/>
      <c r="N68" s="164"/>
      <c r="O68" s="164"/>
      <c r="P68" s="164"/>
      <c r="Q68" s="164"/>
      <c r="R68" s="164"/>
      <c r="S68" s="164"/>
      <c r="T68" s="165"/>
      <c r="U68" s="164"/>
      <c r="V68" s="154"/>
      <c r="W68" s="154"/>
      <c r="X68" s="154"/>
      <c r="Y68" s="154"/>
      <c r="Z68" s="154"/>
      <c r="AA68" s="154"/>
      <c r="AB68" s="154"/>
      <c r="AC68" s="154"/>
      <c r="AD68" s="154"/>
      <c r="AE68" s="154" t="s">
        <v>133</v>
      </c>
      <c r="AF68" s="154">
        <v>0</v>
      </c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</row>
    <row r="69" spans="1:60" outlineLevel="1" x14ac:dyDescent="0.2">
      <c r="A69" s="155">
        <v>16</v>
      </c>
      <c r="B69" s="161" t="s">
        <v>190</v>
      </c>
      <c r="C69" s="195" t="s">
        <v>191</v>
      </c>
      <c r="D69" s="163" t="s">
        <v>151</v>
      </c>
      <c r="E69" s="170">
        <v>15.69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64">
        <v>5.5449999999999999E-2</v>
      </c>
      <c r="O69" s="164">
        <f>ROUND(E69*N69,5)</f>
        <v>0.87000999999999995</v>
      </c>
      <c r="P69" s="164">
        <v>0</v>
      </c>
      <c r="Q69" s="164">
        <f>ROUND(E69*P69,5)</f>
        <v>0</v>
      </c>
      <c r="R69" s="164"/>
      <c r="S69" s="164"/>
      <c r="T69" s="165">
        <v>0.442</v>
      </c>
      <c r="U69" s="164">
        <f>ROUND(E69*T69,2)</f>
        <v>6.93</v>
      </c>
      <c r="V69" s="154"/>
      <c r="W69" s="154"/>
      <c r="X69" s="154"/>
      <c r="Y69" s="154"/>
      <c r="Z69" s="154"/>
      <c r="AA69" s="154"/>
      <c r="AB69" s="154"/>
      <c r="AC69" s="154"/>
      <c r="AD69" s="154"/>
      <c r="AE69" s="154" t="s">
        <v>131</v>
      </c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</row>
    <row r="70" spans="1:60" outlineLevel="1" x14ac:dyDescent="0.2">
      <c r="A70" s="155"/>
      <c r="B70" s="161"/>
      <c r="C70" s="196" t="s">
        <v>192</v>
      </c>
      <c r="D70" s="166"/>
      <c r="E70" s="171">
        <v>15.69</v>
      </c>
      <c r="F70" s="174"/>
      <c r="G70" s="174"/>
      <c r="H70" s="174"/>
      <c r="I70" s="174"/>
      <c r="J70" s="174"/>
      <c r="K70" s="174"/>
      <c r="L70" s="174"/>
      <c r="M70" s="174"/>
      <c r="N70" s="164"/>
      <c r="O70" s="164"/>
      <c r="P70" s="164"/>
      <c r="Q70" s="164"/>
      <c r="R70" s="164"/>
      <c r="S70" s="164"/>
      <c r="T70" s="165"/>
      <c r="U70" s="164"/>
      <c r="V70" s="154"/>
      <c r="W70" s="154"/>
      <c r="X70" s="154"/>
      <c r="Y70" s="154"/>
      <c r="Z70" s="154"/>
      <c r="AA70" s="154"/>
      <c r="AB70" s="154"/>
      <c r="AC70" s="154"/>
      <c r="AD70" s="154"/>
      <c r="AE70" s="154" t="s">
        <v>133</v>
      </c>
      <c r="AF70" s="154">
        <v>0</v>
      </c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</row>
    <row r="71" spans="1:60" outlineLevel="1" x14ac:dyDescent="0.2">
      <c r="A71" s="155">
        <v>17</v>
      </c>
      <c r="B71" s="161" t="s">
        <v>193</v>
      </c>
      <c r="C71" s="195" t="s">
        <v>194</v>
      </c>
      <c r="D71" s="163" t="s">
        <v>195</v>
      </c>
      <c r="E71" s="170">
        <v>40.75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64">
        <v>0</v>
      </c>
      <c r="O71" s="164">
        <f>ROUND(E71*N71,5)</f>
        <v>0</v>
      </c>
      <c r="P71" s="164">
        <v>0</v>
      </c>
      <c r="Q71" s="164">
        <f>ROUND(E71*P71,5)</f>
        <v>0</v>
      </c>
      <c r="R71" s="164"/>
      <c r="S71" s="164"/>
      <c r="T71" s="165">
        <v>0.37</v>
      </c>
      <c r="U71" s="164">
        <f>ROUND(E71*T71,2)</f>
        <v>15.08</v>
      </c>
      <c r="V71" s="154"/>
      <c r="W71" s="154"/>
      <c r="X71" s="154"/>
      <c r="Y71" s="154"/>
      <c r="Z71" s="154"/>
      <c r="AA71" s="154"/>
      <c r="AB71" s="154"/>
      <c r="AC71" s="154"/>
      <c r="AD71" s="154"/>
      <c r="AE71" s="154" t="s">
        <v>131</v>
      </c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</row>
    <row r="72" spans="1:60" outlineLevel="1" x14ac:dyDescent="0.2">
      <c r="A72" s="155"/>
      <c r="B72" s="161"/>
      <c r="C72" s="196" t="s">
        <v>196</v>
      </c>
      <c r="D72" s="166"/>
      <c r="E72" s="171">
        <v>26.15</v>
      </c>
      <c r="F72" s="174"/>
      <c r="G72" s="174"/>
      <c r="H72" s="174"/>
      <c r="I72" s="174"/>
      <c r="J72" s="174"/>
      <c r="K72" s="174"/>
      <c r="L72" s="174"/>
      <c r="M72" s="174"/>
      <c r="N72" s="164"/>
      <c r="O72" s="164"/>
      <c r="P72" s="164"/>
      <c r="Q72" s="164"/>
      <c r="R72" s="164"/>
      <c r="S72" s="164"/>
      <c r="T72" s="165"/>
      <c r="U72" s="164"/>
      <c r="V72" s="154"/>
      <c r="W72" s="154"/>
      <c r="X72" s="154"/>
      <c r="Y72" s="154"/>
      <c r="Z72" s="154"/>
      <c r="AA72" s="154"/>
      <c r="AB72" s="154"/>
      <c r="AC72" s="154"/>
      <c r="AD72" s="154"/>
      <c r="AE72" s="154" t="s">
        <v>133</v>
      </c>
      <c r="AF72" s="154">
        <v>0</v>
      </c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</row>
    <row r="73" spans="1:60" outlineLevel="1" x14ac:dyDescent="0.2">
      <c r="A73" s="155"/>
      <c r="B73" s="161"/>
      <c r="C73" s="196" t="s">
        <v>197</v>
      </c>
      <c r="D73" s="166"/>
      <c r="E73" s="171">
        <v>5</v>
      </c>
      <c r="F73" s="174"/>
      <c r="G73" s="174"/>
      <c r="H73" s="174"/>
      <c r="I73" s="174"/>
      <c r="J73" s="174"/>
      <c r="K73" s="174"/>
      <c r="L73" s="174"/>
      <c r="M73" s="174"/>
      <c r="N73" s="164"/>
      <c r="O73" s="164"/>
      <c r="P73" s="164"/>
      <c r="Q73" s="164"/>
      <c r="R73" s="164"/>
      <c r="S73" s="164"/>
      <c r="T73" s="165"/>
      <c r="U73" s="164"/>
      <c r="V73" s="154"/>
      <c r="W73" s="154"/>
      <c r="X73" s="154"/>
      <c r="Y73" s="154"/>
      <c r="Z73" s="154"/>
      <c r="AA73" s="154"/>
      <c r="AB73" s="154"/>
      <c r="AC73" s="154"/>
      <c r="AD73" s="154"/>
      <c r="AE73" s="154" t="s">
        <v>133</v>
      </c>
      <c r="AF73" s="154">
        <v>0</v>
      </c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</row>
    <row r="74" spans="1:60" outlineLevel="1" x14ac:dyDescent="0.2">
      <c r="A74" s="155"/>
      <c r="B74" s="161"/>
      <c r="C74" s="196" t="s">
        <v>198</v>
      </c>
      <c r="D74" s="166"/>
      <c r="E74" s="171">
        <v>9.6</v>
      </c>
      <c r="F74" s="174"/>
      <c r="G74" s="174"/>
      <c r="H74" s="174"/>
      <c r="I74" s="174"/>
      <c r="J74" s="174"/>
      <c r="K74" s="174"/>
      <c r="L74" s="174"/>
      <c r="M74" s="174"/>
      <c r="N74" s="164"/>
      <c r="O74" s="164"/>
      <c r="P74" s="164"/>
      <c r="Q74" s="164"/>
      <c r="R74" s="164"/>
      <c r="S74" s="164"/>
      <c r="T74" s="165"/>
      <c r="U74" s="164"/>
      <c r="V74" s="154"/>
      <c r="W74" s="154"/>
      <c r="X74" s="154"/>
      <c r="Y74" s="154"/>
      <c r="Z74" s="154"/>
      <c r="AA74" s="154"/>
      <c r="AB74" s="154"/>
      <c r="AC74" s="154"/>
      <c r="AD74" s="154"/>
      <c r="AE74" s="154" t="s">
        <v>133</v>
      </c>
      <c r="AF74" s="154">
        <v>0</v>
      </c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</row>
    <row r="75" spans="1:60" x14ac:dyDescent="0.2">
      <c r="A75" s="156" t="s">
        <v>126</v>
      </c>
      <c r="B75" s="162" t="s">
        <v>63</v>
      </c>
      <c r="C75" s="197" t="s">
        <v>64</v>
      </c>
      <c r="D75" s="167"/>
      <c r="E75" s="172"/>
      <c r="F75" s="175"/>
      <c r="G75" s="175">
        <f>SUMIF(AE76:AE238,"&lt;&gt;NOR",G76:G238)</f>
        <v>0</v>
      </c>
      <c r="H75" s="175"/>
      <c r="I75" s="175">
        <f>SUM(I76:I238)</f>
        <v>0</v>
      </c>
      <c r="J75" s="175"/>
      <c r="K75" s="175">
        <f>SUM(K76:K238)</f>
        <v>0</v>
      </c>
      <c r="L75" s="175"/>
      <c r="M75" s="175">
        <f>SUM(M76:M238)</f>
        <v>0</v>
      </c>
      <c r="N75" s="168"/>
      <c r="O75" s="168">
        <f>SUM(O76:O238)</f>
        <v>13.929070000000001</v>
      </c>
      <c r="P75" s="168"/>
      <c r="Q75" s="168">
        <f>SUM(Q76:Q238)</f>
        <v>0</v>
      </c>
      <c r="R75" s="168"/>
      <c r="S75" s="168"/>
      <c r="T75" s="169"/>
      <c r="U75" s="168">
        <f>SUM(U76:U238)</f>
        <v>1601.2100000000003</v>
      </c>
      <c r="AE75" t="s">
        <v>127</v>
      </c>
    </row>
    <row r="76" spans="1:60" outlineLevel="1" x14ac:dyDescent="0.2">
      <c r="A76" s="155">
        <v>18</v>
      </c>
      <c r="B76" s="161" t="s">
        <v>199</v>
      </c>
      <c r="C76" s="195" t="s">
        <v>200</v>
      </c>
      <c r="D76" s="163" t="s">
        <v>151</v>
      </c>
      <c r="E76" s="170">
        <v>586.65300000000002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64">
        <v>2.0000000000000002E-5</v>
      </c>
      <c r="O76" s="164">
        <f>ROUND(E76*N76,5)</f>
        <v>1.1730000000000001E-2</v>
      </c>
      <c r="P76" s="164">
        <v>0</v>
      </c>
      <c r="Q76" s="164">
        <f>ROUND(E76*P76,5)</f>
        <v>0</v>
      </c>
      <c r="R76" s="164"/>
      <c r="S76" s="164"/>
      <c r="T76" s="165">
        <v>0.11</v>
      </c>
      <c r="U76" s="164">
        <f>ROUND(E76*T76,2)</f>
        <v>64.53</v>
      </c>
      <c r="V76" s="154"/>
      <c r="W76" s="154"/>
      <c r="X76" s="154"/>
      <c r="Y76" s="154"/>
      <c r="Z76" s="154"/>
      <c r="AA76" s="154"/>
      <c r="AB76" s="154"/>
      <c r="AC76" s="154"/>
      <c r="AD76" s="154"/>
      <c r="AE76" s="154" t="s">
        <v>131</v>
      </c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</row>
    <row r="77" spans="1:60" outlineLevel="1" x14ac:dyDescent="0.2">
      <c r="A77" s="155"/>
      <c r="B77" s="161"/>
      <c r="C77" s="196" t="s">
        <v>201</v>
      </c>
      <c r="D77" s="166"/>
      <c r="E77" s="171">
        <v>586.65300000000002</v>
      </c>
      <c r="F77" s="174"/>
      <c r="G77" s="174"/>
      <c r="H77" s="174"/>
      <c r="I77" s="174"/>
      <c r="J77" s="174"/>
      <c r="K77" s="174"/>
      <c r="L77" s="174"/>
      <c r="M77" s="174"/>
      <c r="N77" s="164"/>
      <c r="O77" s="164"/>
      <c r="P77" s="164"/>
      <c r="Q77" s="164"/>
      <c r="R77" s="164"/>
      <c r="S77" s="164"/>
      <c r="T77" s="165"/>
      <c r="U77" s="164"/>
      <c r="V77" s="154"/>
      <c r="W77" s="154"/>
      <c r="X77" s="154"/>
      <c r="Y77" s="154"/>
      <c r="Z77" s="154"/>
      <c r="AA77" s="154"/>
      <c r="AB77" s="154"/>
      <c r="AC77" s="154"/>
      <c r="AD77" s="154"/>
      <c r="AE77" s="154" t="s">
        <v>133</v>
      </c>
      <c r="AF77" s="154">
        <v>0</v>
      </c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</row>
    <row r="78" spans="1:60" outlineLevel="1" x14ac:dyDescent="0.2">
      <c r="A78" s="155">
        <v>19</v>
      </c>
      <c r="B78" s="161" t="s">
        <v>202</v>
      </c>
      <c r="C78" s="195" t="s">
        <v>203</v>
      </c>
      <c r="D78" s="163" t="s">
        <v>151</v>
      </c>
      <c r="E78" s="170">
        <v>586.65300000000002</v>
      </c>
      <c r="F78" s="173"/>
      <c r="G78" s="174">
        <f>ROUND(E78*F78,2)</f>
        <v>0</v>
      </c>
      <c r="H78" s="173"/>
      <c r="I78" s="174">
        <f>ROUND(E78*H78,2)</f>
        <v>0</v>
      </c>
      <c r="J78" s="173"/>
      <c r="K78" s="174">
        <f>ROUND(E78*J78,2)</f>
        <v>0</v>
      </c>
      <c r="L78" s="174">
        <v>21</v>
      </c>
      <c r="M78" s="174">
        <f>G78*(1+L78/100)</f>
        <v>0</v>
      </c>
      <c r="N78" s="164">
        <v>1.6000000000000001E-4</v>
      </c>
      <c r="O78" s="164">
        <f>ROUND(E78*N78,5)</f>
        <v>9.3859999999999999E-2</v>
      </c>
      <c r="P78" s="164">
        <v>0</v>
      </c>
      <c r="Q78" s="164">
        <f>ROUND(E78*P78,5)</f>
        <v>0</v>
      </c>
      <c r="R78" s="164"/>
      <c r="S78" s="164"/>
      <c r="T78" s="165">
        <v>7.0000000000000007E-2</v>
      </c>
      <c r="U78" s="164">
        <f>ROUND(E78*T78,2)</f>
        <v>41.07</v>
      </c>
      <c r="V78" s="154"/>
      <c r="W78" s="154"/>
      <c r="X78" s="154"/>
      <c r="Y78" s="154"/>
      <c r="Z78" s="154"/>
      <c r="AA78" s="154"/>
      <c r="AB78" s="154"/>
      <c r="AC78" s="154"/>
      <c r="AD78" s="154"/>
      <c r="AE78" s="154" t="s">
        <v>131</v>
      </c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</row>
    <row r="79" spans="1:60" outlineLevel="1" x14ac:dyDescent="0.2">
      <c r="A79" s="155"/>
      <c r="B79" s="161"/>
      <c r="C79" s="196" t="s">
        <v>201</v>
      </c>
      <c r="D79" s="166"/>
      <c r="E79" s="171">
        <v>586.65300000000002</v>
      </c>
      <c r="F79" s="174"/>
      <c r="G79" s="174"/>
      <c r="H79" s="174"/>
      <c r="I79" s="174"/>
      <c r="J79" s="174"/>
      <c r="K79" s="174"/>
      <c r="L79" s="174"/>
      <c r="M79" s="174"/>
      <c r="N79" s="164"/>
      <c r="O79" s="164"/>
      <c r="P79" s="164"/>
      <c r="Q79" s="164"/>
      <c r="R79" s="164"/>
      <c r="S79" s="164"/>
      <c r="T79" s="165"/>
      <c r="U79" s="164"/>
      <c r="V79" s="154"/>
      <c r="W79" s="154"/>
      <c r="X79" s="154"/>
      <c r="Y79" s="154"/>
      <c r="Z79" s="154"/>
      <c r="AA79" s="154"/>
      <c r="AB79" s="154"/>
      <c r="AC79" s="154"/>
      <c r="AD79" s="154"/>
      <c r="AE79" s="154" t="s">
        <v>133</v>
      </c>
      <c r="AF79" s="154">
        <v>0</v>
      </c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</row>
    <row r="80" spans="1:60" outlineLevel="1" x14ac:dyDescent="0.2">
      <c r="A80" s="155">
        <v>20</v>
      </c>
      <c r="B80" s="161" t="s">
        <v>204</v>
      </c>
      <c r="C80" s="195" t="s">
        <v>205</v>
      </c>
      <c r="D80" s="163" t="s">
        <v>151</v>
      </c>
      <c r="E80" s="170">
        <v>247.07250000000005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64">
        <v>1E-4</v>
      </c>
      <c r="O80" s="164">
        <f>ROUND(E80*N80,5)</f>
        <v>2.4709999999999999E-2</v>
      </c>
      <c r="P80" s="164">
        <v>0</v>
      </c>
      <c r="Q80" s="164">
        <f>ROUND(E80*P80,5)</f>
        <v>0</v>
      </c>
      <c r="R80" s="164"/>
      <c r="S80" s="164"/>
      <c r="T80" s="165">
        <v>0.08</v>
      </c>
      <c r="U80" s="164">
        <f>ROUND(E80*T80,2)</f>
        <v>19.77</v>
      </c>
      <c r="V80" s="154"/>
      <c r="W80" s="154"/>
      <c r="X80" s="154"/>
      <c r="Y80" s="154"/>
      <c r="Z80" s="154"/>
      <c r="AA80" s="154"/>
      <c r="AB80" s="154"/>
      <c r="AC80" s="154"/>
      <c r="AD80" s="154"/>
      <c r="AE80" s="154" t="s">
        <v>131</v>
      </c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</row>
    <row r="81" spans="1:60" outlineLevel="1" x14ac:dyDescent="0.2">
      <c r="A81" s="155"/>
      <c r="B81" s="161"/>
      <c r="C81" s="196" t="s">
        <v>206</v>
      </c>
      <c r="D81" s="166"/>
      <c r="E81" s="171">
        <v>36.517499999999998</v>
      </c>
      <c r="F81" s="174"/>
      <c r="G81" s="174"/>
      <c r="H81" s="174"/>
      <c r="I81" s="174"/>
      <c r="J81" s="174"/>
      <c r="K81" s="174"/>
      <c r="L81" s="174"/>
      <c r="M81" s="174"/>
      <c r="N81" s="164"/>
      <c r="O81" s="164"/>
      <c r="P81" s="164"/>
      <c r="Q81" s="164"/>
      <c r="R81" s="164"/>
      <c r="S81" s="164"/>
      <c r="T81" s="165"/>
      <c r="U81" s="164"/>
      <c r="V81" s="154"/>
      <c r="W81" s="154"/>
      <c r="X81" s="154"/>
      <c r="Y81" s="154"/>
      <c r="Z81" s="154"/>
      <c r="AA81" s="154"/>
      <c r="AB81" s="154"/>
      <c r="AC81" s="154"/>
      <c r="AD81" s="154"/>
      <c r="AE81" s="154" t="s">
        <v>133</v>
      </c>
      <c r="AF81" s="154">
        <v>0</v>
      </c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</row>
    <row r="82" spans="1:60" outlineLevel="1" x14ac:dyDescent="0.2">
      <c r="A82" s="155"/>
      <c r="B82" s="161"/>
      <c r="C82" s="196" t="s">
        <v>207</v>
      </c>
      <c r="D82" s="166"/>
      <c r="E82" s="171">
        <v>11.52</v>
      </c>
      <c r="F82" s="174"/>
      <c r="G82" s="174"/>
      <c r="H82" s="174"/>
      <c r="I82" s="174"/>
      <c r="J82" s="174"/>
      <c r="K82" s="174"/>
      <c r="L82" s="174"/>
      <c r="M82" s="174"/>
      <c r="N82" s="164"/>
      <c r="O82" s="164"/>
      <c r="P82" s="164"/>
      <c r="Q82" s="164"/>
      <c r="R82" s="164"/>
      <c r="S82" s="164"/>
      <c r="T82" s="165"/>
      <c r="U82" s="164"/>
      <c r="V82" s="154"/>
      <c r="W82" s="154"/>
      <c r="X82" s="154"/>
      <c r="Y82" s="154"/>
      <c r="Z82" s="154"/>
      <c r="AA82" s="154"/>
      <c r="AB82" s="154"/>
      <c r="AC82" s="154"/>
      <c r="AD82" s="154"/>
      <c r="AE82" s="154" t="s">
        <v>133</v>
      </c>
      <c r="AF82" s="154">
        <v>0</v>
      </c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</row>
    <row r="83" spans="1:60" ht="22.5" outlineLevel="1" x14ac:dyDescent="0.2">
      <c r="A83" s="155"/>
      <c r="B83" s="161"/>
      <c r="C83" s="196" t="s">
        <v>208</v>
      </c>
      <c r="D83" s="166"/>
      <c r="E83" s="171">
        <v>53.55</v>
      </c>
      <c r="F83" s="174"/>
      <c r="G83" s="174"/>
      <c r="H83" s="174"/>
      <c r="I83" s="174"/>
      <c r="J83" s="174"/>
      <c r="K83" s="174"/>
      <c r="L83" s="174"/>
      <c r="M83" s="174"/>
      <c r="N83" s="164"/>
      <c r="O83" s="164"/>
      <c r="P83" s="164"/>
      <c r="Q83" s="164"/>
      <c r="R83" s="164"/>
      <c r="S83" s="164"/>
      <c r="T83" s="165"/>
      <c r="U83" s="164"/>
      <c r="V83" s="154"/>
      <c r="W83" s="154"/>
      <c r="X83" s="154"/>
      <c r="Y83" s="154"/>
      <c r="Z83" s="154"/>
      <c r="AA83" s="154"/>
      <c r="AB83" s="154"/>
      <c r="AC83" s="154"/>
      <c r="AD83" s="154"/>
      <c r="AE83" s="154" t="s">
        <v>133</v>
      </c>
      <c r="AF83" s="154">
        <v>0</v>
      </c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</row>
    <row r="84" spans="1:60" outlineLevel="1" x14ac:dyDescent="0.2">
      <c r="A84" s="155"/>
      <c r="B84" s="161"/>
      <c r="C84" s="196" t="s">
        <v>209</v>
      </c>
      <c r="D84" s="166"/>
      <c r="E84" s="171">
        <v>11.52</v>
      </c>
      <c r="F84" s="174"/>
      <c r="G84" s="174"/>
      <c r="H84" s="174"/>
      <c r="I84" s="174"/>
      <c r="J84" s="174"/>
      <c r="K84" s="174"/>
      <c r="L84" s="174"/>
      <c r="M84" s="174"/>
      <c r="N84" s="164"/>
      <c r="O84" s="164"/>
      <c r="P84" s="164"/>
      <c r="Q84" s="164"/>
      <c r="R84" s="164"/>
      <c r="S84" s="164"/>
      <c r="T84" s="165"/>
      <c r="U84" s="164"/>
      <c r="V84" s="154"/>
      <c r="W84" s="154"/>
      <c r="X84" s="154"/>
      <c r="Y84" s="154"/>
      <c r="Z84" s="154"/>
      <c r="AA84" s="154"/>
      <c r="AB84" s="154"/>
      <c r="AC84" s="154"/>
      <c r="AD84" s="154"/>
      <c r="AE84" s="154" t="s">
        <v>133</v>
      </c>
      <c r="AF84" s="154">
        <v>0</v>
      </c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</row>
    <row r="85" spans="1:60" outlineLevel="1" x14ac:dyDescent="0.2">
      <c r="A85" s="155"/>
      <c r="B85" s="161"/>
      <c r="C85" s="196" t="s">
        <v>210</v>
      </c>
      <c r="D85" s="166"/>
      <c r="E85" s="171">
        <v>14.227499999999999</v>
      </c>
      <c r="F85" s="174"/>
      <c r="G85" s="174"/>
      <c r="H85" s="174"/>
      <c r="I85" s="174"/>
      <c r="J85" s="174"/>
      <c r="K85" s="174"/>
      <c r="L85" s="174"/>
      <c r="M85" s="174"/>
      <c r="N85" s="164"/>
      <c r="O85" s="164"/>
      <c r="P85" s="164"/>
      <c r="Q85" s="164"/>
      <c r="R85" s="164"/>
      <c r="S85" s="164"/>
      <c r="T85" s="165"/>
      <c r="U85" s="164"/>
      <c r="V85" s="154"/>
      <c r="W85" s="154"/>
      <c r="X85" s="154"/>
      <c r="Y85" s="154"/>
      <c r="Z85" s="154"/>
      <c r="AA85" s="154"/>
      <c r="AB85" s="154"/>
      <c r="AC85" s="154"/>
      <c r="AD85" s="154"/>
      <c r="AE85" s="154" t="s">
        <v>133</v>
      </c>
      <c r="AF85" s="154">
        <v>0</v>
      </c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</row>
    <row r="86" spans="1:60" ht="22.5" outlineLevel="1" x14ac:dyDescent="0.2">
      <c r="A86" s="155"/>
      <c r="B86" s="161"/>
      <c r="C86" s="196" t="s">
        <v>211</v>
      </c>
      <c r="D86" s="166"/>
      <c r="E86" s="171">
        <v>83.632499999999993</v>
      </c>
      <c r="F86" s="174"/>
      <c r="G86" s="174"/>
      <c r="H86" s="174"/>
      <c r="I86" s="174"/>
      <c r="J86" s="174"/>
      <c r="K86" s="174"/>
      <c r="L86" s="174"/>
      <c r="M86" s="174"/>
      <c r="N86" s="164"/>
      <c r="O86" s="164"/>
      <c r="P86" s="164"/>
      <c r="Q86" s="164"/>
      <c r="R86" s="164"/>
      <c r="S86" s="164"/>
      <c r="T86" s="165"/>
      <c r="U86" s="164"/>
      <c r="V86" s="154"/>
      <c r="W86" s="154"/>
      <c r="X86" s="154"/>
      <c r="Y86" s="154"/>
      <c r="Z86" s="154"/>
      <c r="AA86" s="154"/>
      <c r="AB86" s="154"/>
      <c r="AC86" s="154"/>
      <c r="AD86" s="154"/>
      <c r="AE86" s="154" t="s">
        <v>133</v>
      </c>
      <c r="AF86" s="154">
        <v>0</v>
      </c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</row>
    <row r="87" spans="1:60" outlineLevel="1" x14ac:dyDescent="0.2">
      <c r="A87" s="155"/>
      <c r="B87" s="161"/>
      <c r="C87" s="196" t="s">
        <v>212</v>
      </c>
      <c r="D87" s="166"/>
      <c r="E87" s="171">
        <v>22.245000000000001</v>
      </c>
      <c r="F87" s="174"/>
      <c r="G87" s="174"/>
      <c r="H87" s="174"/>
      <c r="I87" s="174"/>
      <c r="J87" s="174"/>
      <c r="K87" s="174"/>
      <c r="L87" s="174"/>
      <c r="M87" s="174"/>
      <c r="N87" s="164"/>
      <c r="O87" s="164"/>
      <c r="P87" s="164"/>
      <c r="Q87" s="164"/>
      <c r="R87" s="164"/>
      <c r="S87" s="164"/>
      <c r="T87" s="165"/>
      <c r="U87" s="164"/>
      <c r="V87" s="154"/>
      <c r="W87" s="154"/>
      <c r="X87" s="154"/>
      <c r="Y87" s="154"/>
      <c r="Z87" s="154"/>
      <c r="AA87" s="154"/>
      <c r="AB87" s="154"/>
      <c r="AC87" s="154"/>
      <c r="AD87" s="154"/>
      <c r="AE87" s="154" t="s">
        <v>133</v>
      </c>
      <c r="AF87" s="154">
        <v>0</v>
      </c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</row>
    <row r="88" spans="1:60" outlineLevel="1" x14ac:dyDescent="0.2">
      <c r="A88" s="155"/>
      <c r="B88" s="161"/>
      <c r="C88" s="196" t="s">
        <v>213</v>
      </c>
      <c r="D88" s="166"/>
      <c r="E88" s="171">
        <v>13.86</v>
      </c>
      <c r="F88" s="174"/>
      <c r="G88" s="174"/>
      <c r="H88" s="174"/>
      <c r="I88" s="174"/>
      <c r="J88" s="174"/>
      <c r="K88" s="174"/>
      <c r="L88" s="174"/>
      <c r="M88" s="174"/>
      <c r="N88" s="164"/>
      <c r="O88" s="164"/>
      <c r="P88" s="164"/>
      <c r="Q88" s="164"/>
      <c r="R88" s="164"/>
      <c r="S88" s="164"/>
      <c r="T88" s="165"/>
      <c r="U88" s="164"/>
      <c r="V88" s="154"/>
      <c r="W88" s="154"/>
      <c r="X88" s="154"/>
      <c r="Y88" s="154"/>
      <c r="Z88" s="154"/>
      <c r="AA88" s="154"/>
      <c r="AB88" s="154"/>
      <c r="AC88" s="154"/>
      <c r="AD88" s="154"/>
      <c r="AE88" s="154" t="s">
        <v>133</v>
      </c>
      <c r="AF88" s="154">
        <v>0</v>
      </c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</row>
    <row r="89" spans="1:60" outlineLevel="1" x14ac:dyDescent="0.2">
      <c r="A89" s="155">
        <v>21</v>
      </c>
      <c r="B89" s="161" t="s">
        <v>214</v>
      </c>
      <c r="C89" s="195" t="s">
        <v>215</v>
      </c>
      <c r="D89" s="163" t="s">
        <v>151</v>
      </c>
      <c r="E89" s="170">
        <v>1.56</v>
      </c>
      <c r="F89" s="173"/>
      <c r="G89" s="174">
        <f>ROUND(E89*F89,2)</f>
        <v>0</v>
      </c>
      <c r="H89" s="173"/>
      <c r="I89" s="174">
        <f>ROUND(E89*H89,2)</f>
        <v>0</v>
      </c>
      <c r="J89" s="173"/>
      <c r="K89" s="174">
        <f>ROUND(E89*J89,2)</f>
        <v>0</v>
      </c>
      <c r="L89" s="174">
        <v>21</v>
      </c>
      <c r="M89" s="174">
        <f>G89*(1+L89/100)</f>
        <v>0</v>
      </c>
      <c r="N89" s="164">
        <v>6.0299999999999998E-3</v>
      </c>
      <c r="O89" s="164">
        <f>ROUND(E89*N89,5)</f>
        <v>9.41E-3</v>
      </c>
      <c r="P89" s="164">
        <v>0</v>
      </c>
      <c r="Q89" s="164">
        <f>ROUND(E89*P89,5)</f>
        <v>0</v>
      </c>
      <c r="R89" s="164"/>
      <c r="S89" s="164"/>
      <c r="T89" s="165">
        <v>0.49299999999999999</v>
      </c>
      <c r="U89" s="164">
        <f>ROUND(E89*T89,2)</f>
        <v>0.77</v>
      </c>
      <c r="V89" s="154"/>
      <c r="W89" s="154"/>
      <c r="X89" s="154"/>
      <c r="Y89" s="154"/>
      <c r="Z89" s="154"/>
      <c r="AA89" s="154"/>
      <c r="AB89" s="154"/>
      <c r="AC89" s="154"/>
      <c r="AD89" s="154"/>
      <c r="AE89" s="154" t="s">
        <v>131</v>
      </c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</row>
    <row r="90" spans="1:60" outlineLevel="1" x14ac:dyDescent="0.2">
      <c r="A90" s="155"/>
      <c r="B90" s="161"/>
      <c r="C90" s="196" t="s">
        <v>216</v>
      </c>
      <c r="D90" s="166"/>
      <c r="E90" s="171">
        <v>1.56</v>
      </c>
      <c r="F90" s="174"/>
      <c r="G90" s="174"/>
      <c r="H90" s="174"/>
      <c r="I90" s="174"/>
      <c r="J90" s="174"/>
      <c r="K90" s="174"/>
      <c r="L90" s="174"/>
      <c r="M90" s="174"/>
      <c r="N90" s="164"/>
      <c r="O90" s="164"/>
      <c r="P90" s="164"/>
      <c r="Q90" s="164"/>
      <c r="R90" s="164"/>
      <c r="S90" s="164"/>
      <c r="T90" s="165"/>
      <c r="U90" s="164"/>
      <c r="V90" s="154"/>
      <c r="W90" s="154"/>
      <c r="X90" s="154"/>
      <c r="Y90" s="154"/>
      <c r="Z90" s="154"/>
      <c r="AA90" s="154"/>
      <c r="AB90" s="154"/>
      <c r="AC90" s="154"/>
      <c r="AD90" s="154"/>
      <c r="AE90" s="154" t="s">
        <v>133</v>
      </c>
      <c r="AF90" s="154">
        <v>0</v>
      </c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</row>
    <row r="91" spans="1:60" ht="22.5" outlineLevel="1" x14ac:dyDescent="0.2">
      <c r="A91" s="155">
        <v>22</v>
      </c>
      <c r="B91" s="161" t="s">
        <v>217</v>
      </c>
      <c r="C91" s="195" t="s">
        <v>218</v>
      </c>
      <c r="D91" s="163" t="s">
        <v>151</v>
      </c>
      <c r="E91" s="170">
        <v>16.18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64">
        <v>2.2159999999999999E-2</v>
      </c>
      <c r="O91" s="164">
        <f>ROUND(E91*N91,5)</f>
        <v>0.35854999999999998</v>
      </c>
      <c r="P91" s="164">
        <v>0</v>
      </c>
      <c r="Q91" s="164">
        <f>ROUND(E91*P91,5)</f>
        <v>0</v>
      </c>
      <c r="R91" s="164"/>
      <c r="S91" s="164"/>
      <c r="T91" s="165">
        <v>1.2758</v>
      </c>
      <c r="U91" s="164">
        <f>ROUND(E91*T91,2)</f>
        <v>20.64</v>
      </c>
      <c r="V91" s="154"/>
      <c r="W91" s="154"/>
      <c r="X91" s="154"/>
      <c r="Y91" s="154"/>
      <c r="Z91" s="154"/>
      <c r="AA91" s="154"/>
      <c r="AB91" s="154"/>
      <c r="AC91" s="154"/>
      <c r="AD91" s="154"/>
      <c r="AE91" s="154" t="s">
        <v>131</v>
      </c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</row>
    <row r="92" spans="1:60" outlineLevel="1" x14ac:dyDescent="0.2">
      <c r="A92" s="155"/>
      <c r="B92" s="161"/>
      <c r="C92" s="196" t="s">
        <v>219</v>
      </c>
      <c r="D92" s="166"/>
      <c r="E92" s="171">
        <v>16.18</v>
      </c>
      <c r="F92" s="174"/>
      <c r="G92" s="174"/>
      <c r="H92" s="174"/>
      <c r="I92" s="174"/>
      <c r="J92" s="174"/>
      <c r="K92" s="174"/>
      <c r="L92" s="174"/>
      <c r="M92" s="174"/>
      <c r="N92" s="164"/>
      <c r="O92" s="164"/>
      <c r="P92" s="164"/>
      <c r="Q92" s="164"/>
      <c r="R92" s="164"/>
      <c r="S92" s="164"/>
      <c r="T92" s="165"/>
      <c r="U92" s="164"/>
      <c r="V92" s="154"/>
      <c r="W92" s="154"/>
      <c r="X92" s="154"/>
      <c r="Y92" s="154"/>
      <c r="Z92" s="154"/>
      <c r="AA92" s="154"/>
      <c r="AB92" s="154"/>
      <c r="AC92" s="154"/>
      <c r="AD92" s="154"/>
      <c r="AE92" s="154" t="s">
        <v>133</v>
      </c>
      <c r="AF92" s="154">
        <v>0</v>
      </c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</row>
    <row r="93" spans="1:60" outlineLevel="1" x14ac:dyDescent="0.2">
      <c r="A93" s="155">
        <v>23</v>
      </c>
      <c r="B93" s="161" t="s">
        <v>220</v>
      </c>
      <c r="C93" s="195" t="s">
        <v>221</v>
      </c>
      <c r="D93" s="163" t="s">
        <v>195</v>
      </c>
      <c r="E93" s="170">
        <v>8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64">
        <v>5.1000000000000004E-4</v>
      </c>
      <c r="O93" s="164">
        <f>ROUND(E93*N93,5)</f>
        <v>4.0800000000000003E-3</v>
      </c>
      <c r="P93" s="164">
        <v>0</v>
      </c>
      <c r="Q93" s="164">
        <f>ROUND(E93*P93,5)</f>
        <v>0</v>
      </c>
      <c r="R93" s="164"/>
      <c r="S93" s="164"/>
      <c r="T93" s="165">
        <v>0.16</v>
      </c>
      <c r="U93" s="164">
        <f>ROUND(E93*T93,2)</f>
        <v>1.28</v>
      </c>
      <c r="V93" s="154"/>
      <c r="W93" s="154"/>
      <c r="X93" s="154"/>
      <c r="Y93" s="154"/>
      <c r="Z93" s="154"/>
      <c r="AA93" s="154"/>
      <c r="AB93" s="154"/>
      <c r="AC93" s="154"/>
      <c r="AD93" s="154"/>
      <c r="AE93" s="154" t="s">
        <v>131</v>
      </c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</row>
    <row r="94" spans="1:60" outlineLevel="1" x14ac:dyDescent="0.2">
      <c r="A94" s="155"/>
      <c r="B94" s="161"/>
      <c r="C94" s="196" t="s">
        <v>222</v>
      </c>
      <c r="D94" s="166"/>
      <c r="E94" s="171">
        <v>8</v>
      </c>
      <c r="F94" s="174"/>
      <c r="G94" s="174"/>
      <c r="H94" s="174"/>
      <c r="I94" s="174"/>
      <c r="J94" s="174"/>
      <c r="K94" s="174"/>
      <c r="L94" s="174"/>
      <c r="M94" s="174"/>
      <c r="N94" s="164"/>
      <c r="O94" s="164"/>
      <c r="P94" s="164"/>
      <c r="Q94" s="164"/>
      <c r="R94" s="164"/>
      <c r="S94" s="164"/>
      <c r="T94" s="165"/>
      <c r="U94" s="164"/>
      <c r="V94" s="154"/>
      <c r="W94" s="154"/>
      <c r="X94" s="154"/>
      <c r="Y94" s="154"/>
      <c r="Z94" s="154"/>
      <c r="AA94" s="154"/>
      <c r="AB94" s="154"/>
      <c r="AC94" s="154"/>
      <c r="AD94" s="154"/>
      <c r="AE94" s="154" t="s">
        <v>133</v>
      </c>
      <c r="AF94" s="154">
        <v>0</v>
      </c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</row>
    <row r="95" spans="1:60" outlineLevel="1" x14ac:dyDescent="0.2">
      <c r="A95" s="155">
        <v>24</v>
      </c>
      <c r="B95" s="161" t="s">
        <v>223</v>
      </c>
      <c r="C95" s="195" t="s">
        <v>224</v>
      </c>
      <c r="D95" s="163" t="s">
        <v>151</v>
      </c>
      <c r="E95" s="170">
        <v>106.233</v>
      </c>
      <c r="F95" s="173"/>
      <c r="G95" s="174">
        <f>ROUND(E95*F95,2)</f>
        <v>0</v>
      </c>
      <c r="H95" s="173"/>
      <c r="I95" s="174">
        <f>ROUND(E95*H95,2)</f>
        <v>0</v>
      </c>
      <c r="J95" s="173"/>
      <c r="K95" s="174">
        <f>ROUND(E95*J95,2)</f>
        <v>0</v>
      </c>
      <c r="L95" s="174">
        <v>21</v>
      </c>
      <c r="M95" s="174">
        <f>G95*(1+L95/100)</f>
        <v>0</v>
      </c>
      <c r="N95" s="164">
        <v>8.7799999999999996E-3</v>
      </c>
      <c r="O95" s="164">
        <f>ROUND(E95*N95,5)</f>
        <v>0.93272999999999995</v>
      </c>
      <c r="P95" s="164">
        <v>0</v>
      </c>
      <c r="Q95" s="164">
        <f>ROUND(E95*P95,5)</f>
        <v>0</v>
      </c>
      <c r="R95" s="164"/>
      <c r="S95" s="164"/>
      <c r="T95" s="165">
        <v>0.49299999999999999</v>
      </c>
      <c r="U95" s="164">
        <f>ROUND(E95*T95,2)</f>
        <v>52.37</v>
      </c>
      <c r="V95" s="154"/>
      <c r="W95" s="154"/>
      <c r="X95" s="154"/>
      <c r="Y95" s="154"/>
      <c r="Z95" s="154"/>
      <c r="AA95" s="154"/>
      <c r="AB95" s="154"/>
      <c r="AC95" s="154"/>
      <c r="AD95" s="154"/>
      <c r="AE95" s="154" t="s">
        <v>131</v>
      </c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</row>
    <row r="96" spans="1:60" outlineLevel="1" x14ac:dyDescent="0.2">
      <c r="A96" s="155"/>
      <c r="B96" s="161"/>
      <c r="C96" s="196" t="s">
        <v>225</v>
      </c>
      <c r="D96" s="166"/>
      <c r="E96" s="171">
        <v>21.648</v>
      </c>
      <c r="F96" s="174"/>
      <c r="G96" s="174"/>
      <c r="H96" s="174"/>
      <c r="I96" s="174"/>
      <c r="J96" s="174"/>
      <c r="K96" s="174"/>
      <c r="L96" s="174"/>
      <c r="M96" s="174"/>
      <c r="N96" s="164"/>
      <c r="O96" s="164"/>
      <c r="P96" s="164"/>
      <c r="Q96" s="164"/>
      <c r="R96" s="164"/>
      <c r="S96" s="164"/>
      <c r="T96" s="165"/>
      <c r="U96" s="164"/>
      <c r="V96" s="154"/>
      <c r="W96" s="154"/>
      <c r="X96" s="154"/>
      <c r="Y96" s="154"/>
      <c r="Z96" s="154"/>
      <c r="AA96" s="154"/>
      <c r="AB96" s="154"/>
      <c r="AC96" s="154"/>
      <c r="AD96" s="154"/>
      <c r="AE96" s="154" t="s">
        <v>133</v>
      </c>
      <c r="AF96" s="154">
        <v>0</v>
      </c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</row>
    <row r="97" spans="1:60" outlineLevel="1" x14ac:dyDescent="0.2">
      <c r="A97" s="155"/>
      <c r="B97" s="161"/>
      <c r="C97" s="196" t="s">
        <v>226</v>
      </c>
      <c r="D97" s="166"/>
      <c r="E97" s="171">
        <v>24.66</v>
      </c>
      <c r="F97" s="174"/>
      <c r="G97" s="174"/>
      <c r="H97" s="174"/>
      <c r="I97" s="174"/>
      <c r="J97" s="174"/>
      <c r="K97" s="174"/>
      <c r="L97" s="174"/>
      <c r="M97" s="174"/>
      <c r="N97" s="164"/>
      <c r="O97" s="164"/>
      <c r="P97" s="164"/>
      <c r="Q97" s="164"/>
      <c r="R97" s="164"/>
      <c r="S97" s="164"/>
      <c r="T97" s="165"/>
      <c r="U97" s="164"/>
      <c r="V97" s="154"/>
      <c r="W97" s="154"/>
      <c r="X97" s="154"/>
      <c r="Y97" s="154"/>
      <c r="Z97" s="154"/>
      <c r="AA97" s="154"/>
      <c r="AB97" s="154"/>
      <c r="AC97" s="154"/>
      <c r="AD97" s="154"/>
      <c r="AE97" s="154" t="s">
        <v>133</v>
      </c>
      <c r="AF97" s="154">
        <v>0</v>
      </c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</row>
    <row r="98" spans="1:60" outlineLevel="1" x14ac:dyDescent="0.2">
      <c r="A98" s="155"/>
      <c r="B98" s="161"/>
      <c r="C98" s="196" t="s">
        <v>227</v>
      </c>
      <c r="D98" s="166"/>
      <c r="E98" s="171">
        <v>22.05</v>
      </c>
      <c r="F98" s="174"/>
      <c r="G98" s="174"/>
      <c r="H98" s="174"/>
      <c r="I98" s="174"/>
      <c r="J98" s="174"/>
      <c r="K98" s="174"/>
      <c r="L98" s="174"/>
      <c r="M98" s="174"/>
      <c r="N98" s="164"/>
      <c r="O98" s="164"/>
      <c r="P98" s="164"/>
      <c r="Q98" s="164"/>
      <c r="R98" s="164"/>
      <c r="S98" s="164"/>
      <c r="T98" s="165"/>
      <c r="U98" s="164"/>
      <c r="V98" s="154"/>
      <c r="W98" s="154"/>
      <c r="X98" s="154"/>
      <c r="Y98" s="154"/>
      <c r="Z98" s="154"/>
      <c r="AA98" s="154"/>
      <c r="AB98" s="154"/>
      <c r="AC98" s="154"/>
      <c r="AD98" s="154"/>
      <c r="AE98" s="154" t="s">
        <v>133</v>
      </c>
      <c r="AF98" s="154">
        <v>0</v>
      </c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</row>
    <row r="99" spans="1:60" outlineLevel="1" x14ac:dyDescent="0.2">
      <c r="A99" s="155"/>
      <c r="B99" s="161"/>
      <c r="C99" s="196" t="s">
        <v>228</v>
      </c>
      <c r="D99" s="166"/>
      <c r="E99" s="171">
        <v>11.385</v>
      </c>
      <c r="F99" s="174"/>
      <c r="G99" s="174"/>
      <c r="H99" s="174"/>
      <c r="I99" s="174"/>
      <c r="J99" s="174"/>
      <c r="K99" s="174"/>
      <c r="L99" s="174"/>
      <c r="M99" s="174"/>
      <c r="N99" s="164"/>
      <c r="O99" s="164"/>
      <c r="P99" s="164"/>
      <c r="Q99" s="164"/>
      <c r="R99" s="164"/>
      <c r="S99" s="164"/>
      <c r="T99" s="165"/>
      <c r="U99" s="164"/>
      <c r="V99" s="154"/>
      <c r="W99" s="154"/>
      <c r="X99" s="154"/>
      <c r="Y99" s="154"/>
      <c r="Z99" s="154"/>
      <c r="AA99" s="154"/>
      <c r="AB99" s="154"/>
      <c r="AC99" s="154"/>
      <c r="AD99" s="154"/>
      <c r="AE99" s="154" t="s">
        <v>133</v>
      </c>
      <c r="AF99" s="154">
        <v>0</v>
      </c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</row>
    <row r="100" spans="1:60" outlineLevel="1" x14ac:dyDescent="0.2">
      <c r="A100" s="155"/>
      <c r="B100" s="161"/>
      <c r="C100" s="196" t="s">
        <v>229</v>
      </c>
      <c r="D100" s="166"/>
      <c r="E100" s="171">
        <v>4.5</v>
      </c>
      <c r="F100" s="174"/>
      <c r="G100" s="174"/>
      <c r="H100" s="174"/>
      <c r="I100" s="174"/>
      <c r="J100" s="174"/>
      <c r="K100" s="174"/>
      <c r="L100" s="174"/>
      <c r="M100" s="174"/>
      <c r="N100" s="164"/>
      <c r="O100" s="164"/>
      <c r="P100" s="164"/>
      <c r="Q100" s="164"/>
      <c r="R100" s="164"/>
      <c r="S100" s="164"/>
      <c r="T100" s="165"/>
      <c r="U100" s="16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 t="s">
        <v>133</v>
      </c>
      <c r="AF100" s="154">
        <v>0</v>
      </c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</row>
    <row r="101" spans="1:60" outlineLevel="1" x14ac:dyDescent="0.2">
      <c r="A101" s="155"/>
      <c r="B101" s="161"/>
      <c r="C101" s="196" t="s">
        <v>230</v>
      </c>
      <c r="D101" s="166"/>
      <c r="E101" s="171">
        <v>14.43</v>
      </c>
      <c r="F101" s="174"/>
      <c r="G101" s="174"/>
      <c r="H101" s="174"/>
      <c r="I101" s="174"/>
      <c r="J101" s="174"/>
      <c r="K101" s="174"/>
      <c r="L101" s="174"/>
      <c r="M101" s="174"/>
      <c r="N101" s="164"/>
      <c r="O101" s="164"/>
      <c r="P101" s="164"/>
      <c r="Q101" s="164"/>
      <c r="R101" s="164"/>
      <c r="S101" s="164"/>
      <c r="T101" s="165"/>
      <c r="U101" s="16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 t="s">
        <v>133</v>
      </c>
      <c r="AF101" s="154">
        <v>0</v>
      </c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</row>
    <row r="102" spans="1:60" outlineLevel="1" x14ac:dyDescent="0.2">
      <c r="A102" s="155"/>
      <c r="B102" s="161"/>
      <c r="C102" s="196" t="s">
        <v>231</v>
      </c>
      <c r="D102" s="166"/>
      <c r="E102" s="171">
        <v>7.56</v>
      </c>
      <c r="F102" s="174"/>
      <c r="G102" s="174"/>
      <c r="H102" s="174"/>
      <c r="I102" s="174"/>
      <c r="J102" s="174"/>
      <c r="K102" s="174"/>
      <c r="L102" s="174"/>
      <c r="M102" s="174"/>
      <c r="N102" s="164"/>
      <c r="O102" s="164"/>
      <c r="P102" s="164"/>
      <c r="Q102" s="164"/>
      <c r="R102" s="164"/>
      <c r="S102" s="164"/>
      <c r="T102" s="165"/>
      <c r="U102" s="16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 t="s">
        <v>133</v>
      </c>
      <c r="AF102" s="154">
        <v>0</v>
      </c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</row>
    <row r="103" spans="1:60" ht="22.5" outlineLevel="1" x14ac:dyDescent="0.2">
      <c r="A103" s="155">
        <v>25</v>
      </c>
      <c r="B103" s="161" t="s">
        <v>232</v>
      </c>
      <c r="C103" s="195" t="s">
        <v>233</v>
      </c>
      <c r="D103" s="163" t="s">
        <v>151</v>
      </c>
      <c r="E103" s="170">
        <v>381.82249999999993</v>
      </c>
      <c r="F103" s="173"/>
      <c r="G103" s="174">
        <f>ROUND(E103*F103,2)</f>
        <v>0</v>
      </c>
      <c r="H103" s="173"/>
      <c r="I103" s="174">
        <f>ROUND(E103*H103,2)</f>
        <v>0</v>
      </c>
      <c r="J103" s="173"/>
      <c r="K103" s="174">
        <f>ROUND(E103*J103,2)</f>
        <v>0</v>
      </c>
      <c r="L103" s="174">
        <v>21</v>
      </c>
      <c r="M103" s="174">
        <f>G103*(1+L103/100)</f>
        <v>0</v>
      </c>
      <c r="N103" s="164">
        <v>1.423E-2</v>
      </c>
      <c r="O103" s="164">
        <f>ROUND(E103*N103,5)</f>
        <v>5.4333299999999998</v>
      </c>
      <c r="P103" s="164">
        <v>0</v>
      </c>
      <c r="Q103" s="164">
        <f>ROUND(E103*P103,5)</f>
        <v>0</v>
      </c>
      <c r="R103" s="164"/>
      <c r="S103" s="164"/>
      <c r="T103" s="165">
        <v>1.2558</v>
      </c>
      <c r="U103" s="164">
        <f>ROUND(E103*T103,2)</f>
        <v>479.49</v>
      </c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 t="s">
        <v>131</v>
      </c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</row>
    <row r="104" spans="1:60" outlineLevel="1" x14ac:dyDescent="0.2">
      <c r="A104" s="155"/>
      <c r="B104" s="161"/>
      <c r="C104" s="196" t="s">
        <v>234</v>
      </c>
      <c r="D104" s="166"/>
      <c r="E104" s="171">
        <v>129.21</v>
      </c>
      <c r="F104" s="174"/>
      <c r="G104" s="174"/>
      <c r="H104" s="174"/>
      <c r="I104" s="174"/>
      <c r="J104" s="174"/>
      <c r="K104" s="174"/>
      <c r="L104" s="174"/>
      <c r="M104" s="174"/>
      <c r="N104" s="164"/>
      <c r="O104" s="164"/>
      <c r="P104" s="164"/>
      <c r="Q104" s="164"/>
      <c r="R104" s="164"/>
      <c r="S104" s="164"/>
      <c r="T104" s="165"/>
      <c r="U104" s="16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 t="s">
        <v>133</v>
      </c>
      <c r="AF104" s="154">
        <v>0</v>
      </c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</row>
    <row r="105" spans="1:60" outlineLevel="1" x14ac:dyDescent="0.2">
      <c r="A105" s="155"/>
      <c r="B105" s="161"/>
      <c r="C105" s="196" t="s">
        <v>235</v>
      </c>
      <c r="D105" s="166"/>
      <c r="E105" s="171">
        <v>-36.517499999999998</v>
      </c>
      <c r="F105" s="174"/>
      <c r="G105" s="174"/>
      <c r="H105" s="174"/>
      <c r="I105" s="174"/>
      <c r="J105" s="174"/>
      <c r="K105" s="174"/>
      <c r="L105" s="174"/>
      <c r="M105" s="174"/>
      <c r="N105" s="164"/>
      <c r="O105" s="164"/>
      <c r="P105" s="164"/>
      <c r="Q105" s="164"/>
      <c r="R105" s="164"/>
      <c r="S105" s="164"/>
      <c r="T105" s="165"/>
      <c r="U105" s="16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 t="s">
        <v>133</v>
      </c>
      <c r="AF105" s="154">
        <v>0</v>
      </c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</row>
    <row r="106" spans="1:60" outlineLevel="1" x14ac:dyDescent="0.2">
      <c r="A106" s="155"/>
      <c r="B106" s="161"/>
      <c r="C106" s="196" t="s">
        <v>236</v>
      </c>
      <c r="D106" s="166"/>
      <c r="E106" s="171">
        <v>100.01</v>
      </c>
      <c r="F106" s="174"/>
      <c r="G106" s="174"/>
      <c r="H106" s="174"/>
      <c r="I106" s="174"/>
      <c r="J106" s="174"/>
      <c r="K106" s="174"/>
      <c r="L106" s="174"/>
      <c r="M106" s="174"/>
      <c r="N106" s="164"/>
      <c r="O106" s="164"/>
      <c r="P106" s="164"/>
      <c r="Q106" s="164"/>
      <c r="R106" s="164"/>
      <c r="S106" s="164"/>
      <c r="T106" s="165"/>
      <c r="U106" s="16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 t="s">
        <v>133</v>
      </c>
      <c r="AF106" s="154">
        <v>0</v>
      </c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</row>
    <row r="107" spans="1:60" outlineLevel="1" x14ac:dyDescent="0.2">
      <c r="A107" s="155"/>
      <c r="B107" s="161"/>
      <c r="C107" s="196" t="s">
        <v>237</v>
      </c>
      <c r="D107" s="166"/>
      <c r="E107" s="171">
        <v>-11.52</v>
      </c>
      <c r="F107" s="174"/>
      <c r="G107" s="174"/>
      <c r="H107" s="174"/>
      <c r="I107" s="174"/>
      <c r="J107" s="174"/>
      <c r="K107" s="174"/>
      <c r="L107" s="174"/>
      <c r="M107" s="174"/>
      <c r="N107" s="164"/>
      <c r="O107" s="164"/>
      <c r="P107" s="164"/>
      <c r="Q107" s="164"/>
      <c r="R107" s="164"/>
      <c r="S107" s="164"/>
      <c r="T107" s="165"/>
      <c r="U107" s="16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 t="s">
        <v>133</v>
      </c>
      <c r="AF107" s="154">
        <v>0</v>
      </c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</row>
    <row r="108" spans="1:60" outlineLevel="1" x14ac:dyDescent="0.2">
      <c r="A108" s="155"/>
      <c r="B108" s="161"/>
      <c r="C108" s="196" t="s">
        <v>238</v>
      </c>
      <c r="D108" s="166"/>
      <c r="E108" s="171">
        <v>46.172499999999999</v>
      </c>
      <c r="F108" s="174"/>
      <c r="G108" s="174"/>
      <c r="H108" s="174"/>
      <c r="I108" s="174"/>
      <c r="J108" s="174"/>
      <c r="K108" s="174"/>
      <c r="L108" s="174"/>
      <c r="M108" s="174"/>
      <c r="N108" s="164"/>
      <c r="O108" s="164"/>
      <c r="P108" s="164"/>
      <c r="Q108" s="164"/>
      <c r="R108" s="164"/>
      <c r="S108" s="164"/>
      <c r="T108" s="165"/>
      <c r="U108" s="16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 t="s">
        <v>133</v>
      </c>
      <c r="AF108" s="154">
        <v>0</v>
      </c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</row>
    <row r="109" spans="1:60" outlineLevel="1" x14ac:dyDescent="0.2">
      <c r="A109" s="155"/>
      <c r="B109" s="161"/>
      <c r="C109" s="196" t="s">
        <v>239</v>
      </c>
      <c r="D109" s="166"/>
      <c r="E109" s="171">
        <v>-11.52</v>
      </c>
      <c r="F109" s="174"/>
      <c r="G109" s="174"/>
      <c r="H109" s="174"/>
      <c r="I109" s="174"/>
      <c r="J109" s="174"/>
      <c r="K109" s="174"/>
      <c r="L109" s="174"/>
      <c r="M109" s="174"/>
      <c r="N109" s="164"/>
      <c r="O109" s="164"/>
      <c r="P109" s="164"/>
      <c r="Q109" s="164"/>
      <c r="R109" s="164"/>
      <c r="S109" s="164"/>
      <c r="T109" s="165"/>
      <c r="U109" s="16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 t="s">
        <v>133</v>
      </c>
      <c r="AF109" s="154">
        <v>0</v>
      </c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</row>
    <row r="110" spans="1:60" outlineLevel="1" x14ac:dyDescent="0.2">
      <c r="A110" s="155"/>
      <c r="B110" s="161"/>
      <c r="C110" s="196" t="s">
        <v>240</v>
      </c>
      <c r="D110" s="166"/>
      <c r="E110" s="171">
        <v>23.425000000000001</v>
      </c>
      <c r="F110" s="174"/>
      <c r="G110" s="174"/>
      <c r="H110" s="174"/>
      <c r="I110" s="174"/>
      <c r="J110" s="174"/>
      <c r="K110" s="174"/>
      <c r="L110" s="174"/>
      <c r="M110" s="174"/>
      <c r="N110" s="164"/>
      <c r="O110" s="164"/>
      <c r="P110" s="164"/>
      <c r="Q110" s="164"/>
      <c r="R110" s="164"/>
      <c r="S110" s="164"/>
      <c r="T110" s="165"/>
      <c r="U110" s="16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 t="s">
        <v>133</v>
      </c>
      <c r="AF110" s="154">
        <v>0</v>
      </c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</row>
    <row r="111" spans="1:60" outlineLevel="1" x14ac:dyDescent="0.2">
      <c r="A111" s="155"/>
      <c r="B111" s="161"/>
      <c r="C111" s="196" t="s">
        <v>241</v>
      </c>
      <c r="D111" s="166"/>
      <c r="E111" s="171">
        <v>145.52000000000001</v>
      </c>
      <c r="F111" s="174"/>
      <c r="G111" s="174"/>
      <c r="H111" s="174"/>
      <c r="I111" s="174"/>
      <c r="J111" s="174"/>
      <c r="K111" s="174"/>
      <c r="L111" s="174"/>
      <c r="M111" s="174"/>
      <c r="N111" s="164"/>
      <c r="O111" s="164"/>
      <c r="P111" s="164"/>
      <c r="Q111" s="164"/>
      <c r="R111" s="164"/>
      <c r="S111" s="164"/>
      <c r="T111" s="165"/>
      <c r="U111" s="16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 t="s">
        <v>133</v>
      </c>
      <c r="AF111" s="154">
        <v>0</v>
      </c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</row>
    <row r="112" spans="1:60" outlineLevel="1" x14ac:dyDescent="0.2">
      <c r="A112" s="155"/>
      <c r="B112" s="161"/>
      <c r="C112" s="196" t="s">
        <v>242</v>
      </c>
      <c r="D112" s="166"/>
      <c r="E112" s="171">
        <v>-83.632499999999993</v>
      </c>
      <c r="F112" s="174"/>
      <c r="G112" s="174"/>
      <c r="H112" s="174"/>
      <c r="I112" s="174"/>
      <c r="J112" s="174"/>
      <c r="K112" s="174"/>
      <c r="L112" s="174"/>
      <c r="M112" s="174"/>
      <c r="N112" s="164"/>
      <c r="O112" s="164"/>
      <c r="P112" s="164"/>
      <c r="Q112" s="164"/>
      <c r="R112" s="164"/>
      <c r="S112" s="164"/>
      <c r="T112" s="165"/>
      <c r="U112" s="16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 t="s">
        <v>133</v>
      </c>
      <c r="AF112" s="154">
        <v>0</v>
      </c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</row>
    <row r="113" spans="1:60" outlineLevel="1" x14ac:dyDescent="0.2">
      <c r="A113" s="155"/>
      <c r="B113" s="161"/>
      <c r="C113" s="196" t="s">
        <v>243</v>
      </c>
      <c r="D113" s="166"/>
      <c r="E113" s="171">
        <v>55.844999999999999</v>
      </c>
      <c r="F113" s="174"/>
      <c r="G113" s="174"/>
      <c r="H113" s="174"/>
      <c r="I113" s="174"/>
      <c r="J113" s="174"/>
      <c r="K113" s="174"/>
      <c r="L113" s="174"/>
      <c r="M113" s="174"/>
      <c r="N113" s="164"/>
      <c r="O113" s="164"/>
      <c r="P113" s="164"/>
      <c r="Q113" s="164"/>
      <c r="R113" s="164"/>
      <c r="S113" s="164"/>
      <c r="T113" s="165"/>
      <c r="U113" s="16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 t="s">
        <v>133</v>
      </c>
      <c r="AF113" s="154">
        <v>0</v>
      </c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</row>
    <row r="114" spans="1:60" outlineLevel="1" x14ac:dyDescent="0.2">
      <c r="A114" s="155"/>
      <c r="B114" s="161"/>
      <c r="C114" s="196" t="s">
        <v>244</v>
      </c>
      <c r="D114" s="166"/>
      <c r="E114" s="171">
        <v>-22.245000000000001</v>
      </c>
      <c r="F114" s="174"/>
      <c r="G114" s="174"/>
      <c r="H114" s="174"/>
      <c r="I114" s="174"/>
      <c r="J114" s="174"/>
      <c r="K114" s="174"/>
      <c r="L114" s="174"/>
      <c r="M114" s="174"/>
      <c r="N114" s="164"/>
      <c r="O114" s="164"/>
      <c r="P114" s="164"/>
      <c r="Q114" s="164"/>
      <c r="R114" s="164"/>
      <c r="S114" s="164"/>
      <c r="T114" s="165"/>
      <c r="U114" s="16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 t="s">
        <v>133</v>
      </c>
      <c r="AF114" s="154">
        <v>0</v>
      </c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</row>
    <row r="115" spans="1:60" outlineLevel="1" x14ac:dyDescent="0.2">
      <c r="A115" s="155"/>
      <c r="B115" s="161"/>
      <c r="C115" s="196" t="s">
        <v>245</v>
      </c>
      <c r="D115" s="166"/>
      <c r="E115" s="171">
        <v>30.414999999999999</v>
      </c>
      <c r="F115" s="174"/>
      <c r="G115" s="174"/>
      <c r="H115" s="174"/>
      <c r="I115" s="174"/>
      <c r="J115" s="174"/>
      <c r="K115" s="174"/>
      <c r="L115" s="174"/>
      <c r="M115" s="174"/>
      <c r="N115" s="164"/>
      <c r="O115" s="164"/>
      <c r="P115" s="164"/>
      <c r="Q115" s="164"/>
      <c r="R115" s="164"/>
      <c r="S115" s="164"/>
      <c r="T115" s="165"/>
      <c r="U115" s="16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 t="s">
        <v>133</v>
      </c>
      <c r="AF115" s="154">
        <v>0</v>
      </c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</row>
    <row r="116" spans="1:60" outlineLevel="1" x14ac:dyDescent="0.2">
      <c r="A116" s="155"/>
      <c r="B116" s="161"/>
      <c r="C116" s="196" t="s">
        <v>246</v>
      </c>
      <c r="D116" s="166"/>
      <c r="E116" s="171">
        <v>-13.86</v>
      </c>
      <c r="F116" s="174"/>
      <c r="G116" s="174"/>
      <c r="H116" s="174"/>
      <c r="I116" s="174"/>
      <c r="J116" s="174"/>
      <c r="K116" s="174"/>
      <c r="L116" s="174"/>
      <c r="M116" s="174"/>
      <c r="N116" s="164"/>
      <c r="O116" s="164"/>
      <c r="P116" s="164"/>
      <c r="Q116" s="164"/>
      <c r="R116" s="164"/>
      <c r="S116" s="164"/>
      <c r="T116" s="165"/>
      <c r="U116" s="16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 t="s">
        <v>133</v>
      </c>
      <c r="AF116" s="154">
        <v>0</v>
      </c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</row>
    <row r="117" spans="1:60" ht="22.5" outlineLevel="1" x14ac:dyDescent="0.2">
      <c r="A117" s="155"/>
      <c r="B117" s="161"/>
      <c r="C117" s="196" t="s">
        <v>247</v>
      </c>
      <c r="D117" s="166"/>
      <c r="E117" s="171">
        <v>30.52</v>
      </c>
      <c r="F117" s="174"/>
      <c r="G117" s="174"/>
      <c r="H117" s="174"/>
      <c r="I117" s="174"/>
      <c r="J117" s="174"/>
      <c r="K117" s="174"/>
      <c r="L117" s="174"/>
      <c r="M117" s="174"/>
      <c r="N117" s="164"/>
      <c r="O117" s="164"/>
      <c r="P117" s="164"/>
      <c r="Q117" s="164"/>
      <c r="R117" s="164"/>
      <c r="S117" s="164"/>
      <c r="T117" s="165"/>
      <c r="U117" s="16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 t="s">
        <v>133</v>
      </c>
      <c r="AF117" s="154">
        <v>0</v>
      </c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</row>
    <row r="118" spans="1:60" ht="22.5" outlineLevel="1" x14ac:dyDescent="0.2">
      <c r="A118" s="155">
        <v>26</v>
      </c>
      <c r="B118" s="161" t="s">
        <v>248</v>
      </c>
      <c r="C118" s="195" t="s">
        <v>249</v>
      </c>
      <c r="D118" s="163" t="s">
        <v>151</v>
      </c>
      <c r="E118" s="170">
        <v>11.4</v>
      </c>
      <c r="F118" s="173"/>
      <c r="G118" s="174">
        <f>ROUND(E118*F118,2)</f>
        <v>0</v>
      </c>
      <c r="H118" s="173"/>
      <c r="I118" s="174">
        <f>ROUND(E118*H118,2)</f>
        <v>0</v>
      </c>
      <c r="J118" s="173"/>
      <c r="K118" s="174">
        <f>ROUND(E118*J118,2)</f>
        <v>0</v>
      </c>
      <c r="L118" s="174">
        <v>21</v>
      </c>
      <c r="M118" s="174">
        <f>G118*(1+L118/100)</f>
        <v>0</v>
      </c>
      <c r="N118" s="164">
        <v>1.6920000000000001E-2</v>
      </c>
      <c r="O118" s="164">
        <f>ROUND(E118*N118,5)</f>
        <v>0.19289000000000001</v>
      </c>
      <c r="P118" s="164">
        <v>0</v>
      </c>
      <c r="Q118" s="164">
        <f>ROUND(E118*P118,5)</f>
        <v>0</v>
      </c>
      <c r="R118" s="164"/>
      <c r="S118" s="164"/>
      <c r="T118" s="165">
        <v>1.2558</v>
      </c>
      <c r="U118" s="164">
        <f>ROUND(E118*T118,2)</f>
        <v>14.32</v>
      </c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 t="s">
        <v>131</v>
      </c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</row>
    <row r="119" spans="1:60" outlineLevel="1" x14ac:dyDescent="0.2">
      <c r="A119" s="155"/>
      <c r="B119" s="161"/>
      <c r="C119" s="196" t="s">
        <v>250</v>
      </c>
      <c r="D119" s="166"/>
      <c r="E119" s="171">
        <v>11.4</v>
      </c>
      <c r="F119" s="174"/>
      <c r="G119" s="174"/>
      <c r="H119" s="174"/>
      <c r="I119" s="174"/>
      <c r="J119" s="174"/>
      <c r="K119" s="174"/>
      <c r="L119" s="174"/>
      <c r="M119" s="174"/>
      <c r="N119" s="164"/>
      <c r="O119" s="164"/>
      <c r="P119" s="164"/>
      <c r="Q119" s="164"/>
      <c r="R119" s="164"/>
      <c r="S119" s="164"/>
      <c r="T119" s="165"/>
      <c r="U119" s="16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 t="s">
        <v>133</v>
      </c>
      <c r="AF119" s="154">
        <v>0</v>
      </c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</row>
    <row r="120" spans="1:60" ht="22.5" outlineLevel="1" x14ac:dyDescent="0.2">
      <c r="A120" s="155">
        <v>27</v>
      </c>
      <c r="B120" s="161" t="s">
        <v>251</v>
      </c>
      <c r="C120" s="195" t="s">
        <v>252</v>
      </c>
      <c r="D120" s="163" t="s">
        <v>151</v>
      </c>
      <c r="E120" s="170">
        <v>9.1000000000000014</v>
      </c>
      <c r="F120" s="173"/>
      <c r="G120" s="174">
        <f>ROUND(E120*F120,2)</f>
        <v>0</v>
      </c>
      <c r="H120" s="173"/>
      <c r="I120" s="174">
        <f>ROUND(E120*H120,2)</f>
        <v>0</v>
      </c>
      <c r="J120" s="173"/>
      <c r="K120" s="174">
        <f>ROUND(E120*J120,2)</f>
        <v>0</v>
      </c>
      <c r="L120" s="174">
        <v>21</v>
      </c>
      <c r="M120" s="174">
        <f>G120*(1+L120/100)</f>
        <v>0</v>
      </c>
      <c r="N120" s="164">
        <v>1.3440000000000001E-2</v>
      </c>
      <c r="O120" s="164">
        <f>ROUND(E120*N120,5)</f>
        <v>0.12230000000000001</v>
      </c>
      <c r="P120" s="164">
        <v>0</v>
      </c>
      <c r="Q120" s="164">
        <f>ROUND(E120*P120,5)</f>
        <v>0</v>
      </c>
      <c r="R120" s="164"/>
      <c r="S120" s="164"/>
      <c r="T120" s="165">
        <v>2.9020000000000001</v>
      </c>
      <c r="U120" s="164">
        <f>ROUND(E120*T120,2)</f>
        <v>26.41</v>
      </c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 t="s">
        <v>131</v>
      </c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</row>
    <row r="121" spans="1:60" outlineLevel="1" x14ac:dyDescent="0.2">
      <c r="A121" s="155"/>
      <c r="B121" s="161"/>
      <c r="C121" s="196" t="s">
        <v>253</v>
      </c>
      <c r="D121" s="166"/>
      <c r="E121" s="171">
        <v>3.84</v>
      </c>
      <c r="F121" s="174"/>
      <c r="G121" s="174"/>
      <c r="H121" s="174"/>
      <c r="I121" s="174"/>
      <c r="J121" s="174"/>
      <c r="K121" s="174"/>
      <c r="L121" s="174"/>
      <c r="M121" s="174"/>
      <c r="N121" s="164"/>
      <c r="O121" s="164"/>
      <c r="P121" s="164"/>
      <c r="Q121" s="164"/>
      <c r="R121" s="164"/>
      <c r="S121" s="164"/>
      <c r="T121" s="165"/>
      <c r="U121" s="16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 t="s">
        <v>133</v>
      </c>
      <c r="AF121" s="154">
        <v>0</v>
      </c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</row>
    <row r="122" spans="1:60" outlineLevel="1" x14ac:dyDescent="0.2">
      <c r="A122" s="155"/>
      <c r="B122" s="161"/>
      <c r="C122" s="196" t="s">
        <v>254</v>
      </c>
      <c r="D122" s="166"/>
      <c r="E122" s="171">
        <v>2.56</v>
      </c>
      <c r="F122" s="174"/>
      <c r="G122" s="174"/>
      <c r="H122" s="174"/>
      <c r="I122" s="174"/>
      <c r="J122" s="174"/>
      <c r="K122" s="174"/>
      <c r="L122" s="174"/>
      <c r="M122" s="174"/>
      <c r="N122" s="164"/>
      <c r="O122" s="164"/>
      <c r="P122" s="164"/>
      <c r="Q122" s="164"/>
      <c r="R122" s="164"/>
      <c r="S122" s="164"/>
      <c r="T122" s="165"/>
      <c r="U122" s="16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 t="s">
        <v>133</v>
      </c>
      <c r="AF122" s="154">
        <v>0</v>
      </c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</row>
    <row r="123" spans="1:60" outlineLevel="1" x14ac:dyDescent="0.2">
      <c r="A123" s="155"/>
      <c r="B123" s="161"/>
      <c r="C123" s="196" t="s">
        <v>255</v>
      </c>
      <c r="D123" s="166"/>
      <c r="E123" s="171"/>
      <c r="F123" s="174"/>
      <c r="G123" s="174"/>
      <c r="H123" s="174"/>
      <c r="I123" s="174"/>
      <c r="J123" s="174"/>
      <c r="K123" s="174"/>
      <c r="L123" s="174"/>
      <c r="M123" s="174"/>
      <c r="N123" s="164"/>
      <c r="O123" s="164"/>
      <c r="P123" s="164"/>
      <c r="Q123" s="164"/>
      <c r="R123" s="164"/>
      <c r="S123" s="164"/>
      <c r="T123" s="165"/>
      <c r="U123" s="16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 t="s">
        <v>133</v>
      </c>
      <c r="AF123" s="154">
        <v>0</v>
      </c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</row>
    <row r="124" spans="1:60" outlineLevel="1" x14ac:dyDescent="0.2">
      <c r="A124" s="155"/>
      <c r="B124" s="161"/>
      <c r="C124" s="196" t="s">
        <v>256</v>
      </c>
      <c r="D124" s="166"/>
      <c r="E124" s="171"/>
      <c r="F124" s="174"/>
      <c r="G124" s="174"/>
      <c r="H124" s="174"/>
      <c r="I124" s="174"/>
      <c r="J124" s="174"/>
      <c r="K124" s="174"/>
      <c r="L124" s="174"/>
      <c r="M124" s="174"/>
      <c r="N124" s="164"/>
      <c r="O124" s="164"/>
      <c r="P124" s="164"/>
      <c r="Q124" s="164"/>
      <c r="R124" s="164"/>
      <c r="S124" s="164"/>
      <c r="T124" s="165"/>
      <c r="U124" s="16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 t="s">
        <v>133</v>
      </c>
      <c r="AF124" s="154">
        <v>0</v>
      </c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</row>
    <row r="125" spans="1:60" outlineLevel="1" x14ac:dyDescent="0.2">
      <c r="A125" s="155"/>
      <c r="B125" s="161"/>
      <c r="C125" s="196" t="s">
        <v>257</v>
      </c>
      <c r="D125" s="166"/>
      <c r="E125" s="171">
        <v>2.7</v>
      </c>
      <c r="F125" s="174"/>
      <c r="G125" s="174"/>
      <c r="H125" s="174"/>
      <c r="I125" s="174"/>
      <c r="J125" s="174"/>
      <c r="K125" s="174"/>
      <c r="L125" s="174"/>
      <c r="M125" s="174"/>
      <c r="N125" s="164"/>
      <c r="O125" s="164"/>
      <c r="P125" s="164"/>
      <c r="Q125" s="164"/>
      <c r="R125" s="164"/>
      <c r="S125" s="164"/>
      <c r="T125" s="165"/>
      <c r="U125" s="16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 t="s">
        <v>133</v>
      </c>
      <c r="AF125" s="154">
        <v>0</v>
      </c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</row>
    <row r="126" spans="1:60" outlineLevel="1" x14ac:dyDescent="0.2">
      <c r="A126" s="155"/>
      <c r="B126" s="161"/>
      <c r="C126" s="196" t="s">
        <v>258</v>
      </c>
      <c r="D126" s="166"/>
      <c r="E126" s="171"/>
      <c r="F126" s="174"/>
      <c r="G126" s="174"/>
      <c r="H126" s="174"/>
      <c r="I126" s="174"/>
      <c r="J126" s="174"/>
      <c r="K126" s="174"/>
      <c r="L126" s="174"/>
      <c r="M126" s="174"/>
      <c r="N126" s="164"/>
      <c r="O126" s="164"/>
      <c r="P126" s="164"/>
      <c r="Q126" s="164"/>
      <c r="R126" s="164"/>
      <c r="S126" s="164"/>
      <c r="T126" s="165"/>
      <c r="U126" s="16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 t="s">
        <v>133</v>
      </c>
      <c r="AF126" s="154">
        <v>0</v>
      </c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</row>
    <row r="127" spans="1:60" outlineLevel="1" x14ac:dyDescent="0.2">
      <c r="A127" s="155"/>
      <c r="B127" s="161"/>
      <c r="C127" s="196" t="s">
        <v>259</v>
      </c>
      <c r="D127" s="166"/>
      <c r="E127" s="171"/>
      <c r="F127" s="174"/>
      <c r="G127" s="174"/>
      <c r="H127" s="174"/>
      <c r="I127" s="174"/>
      <c r="J127" s="174"/>
      <c r="K127" s="174"/>
      <c r="L127" s="174"/>
      <c r="M127" s="174"/>
      <c r="N127" s="164"/>
      <c r="O127" s="164"/>
      <c r="P127" s="164"/>
      <c r="Q127" s="164"/>
      <c r="R127" s="164"/>
      <c r="S127" s="164"/>
      <c r="T127" s="165"/>
      <c r="U127" s="16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 t="s">
        <v>133</v>
      </c>
      <c r="AF127" s="154">
        <v>0</v>
      </c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</row>
    <row r="128" spans="1:60" ht="22.5" outlineLevel="1" x14ac:dyDescent="0.2">
      <c r="A128" s="155">
        <v>28</v>
      </c>
      <c r="B128" s="161" t="s">
        <v>260</v>
      </c>
      <c r="C128" s="195" t="s">
        <v>261</v>
      </c>
      <c r="D128" s="163" t="s">
        <v>151</v>
      </c>
      <c r="E128" s="170">
        <v>160.56599999999997</v>
      </c>
      <c r="F128" s="173"/>
      <c r="G128" s="174">
        <f>ROUND(E128*F128,2)</f>
        <v>0</v>
      </c>
      <c r="H128" s="173"/>
      <c r="I128" s="174">
        <f>ROUND(E128*H128,2)</f>
        <v>0</v>
      </c>
      <c r="J128" s="173"/>
      <c r="K128" s="174">
        <f>ROUND(E128*J128,2)</f>
        <v>0</v>
      </c>
      <c r="L128" s="174">
        <v>21</v>
      </c>
      <c r="M128" s="174">
        <f>G128*(1+L128/100)</f>
        <v>0</v>
      </c>
      <c r="N128" s="164">
        <v>1.38E-2</v>
      </c>
      <c r="O128" s="164">
        <f>ROUND(E128*N128,5)</f>
        <v>2.2158099999999998</v>
      </c>
      <c r="P128" s="164">
        <v>0</v>
      </c>
      <c r="Q128" s="164">
        <f>ROUND(E128*P128,5)</f>
        <v>0</v>
      </c>
      <c r="R128" s="164"/>
      <c r="S128" s="164"/>
      <c r="T128" s="165">
        <v>2.9020000000000001</v>
      </c>
      <c r="U128" s="164">
        <f>ROUND(E128*T128,2)</f>
        <v>465.96</v>
      </c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 t="s">
        <v>131</v>
      </c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</row>
    <row r="129" spans="1:60" outlineLevel="1" x14ac:dyDescent="0.2">
      <c r="A129" s="155"/>
      <c r="B129" s="161"/>
      <c r="C129" s="196" t="s">
        <v>262</v>
      </c>
      <c r="D129" s="166"/>
      <c r="E129" s="171">
        <v>9.5449999999999999</v>
      </c>
      <c r="F129" s="174"/>
      <c r="G129" s="174"/>
      <c r="H129" s="174"/>
      <c r="I129" s="174"/>
      <c r="J129" s="174"/>
      <c r="K129" s="174"/>
      <c r="L129" s="174"/>
      <c r="M129" s="174"/>
      <c r="N129" s="164"/>
      <c r="O129" s="164"/>
      <c r="P129" s="164"/>
      <c r="Q129" s="164"/>
      <c r="R129" s="164"/>
      <c r="S129" s="164"/>
      <c r="T129" s="165"/>
      <c r="U129" s="16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 t="s">
        <v>133</v>
      </c>
      <c r="AF129" s="154">
        <v>0</v>
      </c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</row>
    <row r="130" spans="1:60" outlineLevel="1" x14ac:dyDescent="0.2">
      <c r="A130" s="155"/>
      <c r="B130" s="161"/>
      <c r="C130" s="196" t="s">
        <v>263</v>
      </c>
      <c r="D130" s="166"/>
      <c r="E130" s="171">
        <v>9.9574999999999996</v>
      </c>
      <c r="F130" s="174"/>
      <c r="G130" s="174"/>
      <c r="H130" s="174"/>
      <c r="I130" s="174"/>
      <c r="J130" s="174"/>
      <c r="K130" s="174"/>
      <c r="L130" s="174"/>
      <c r="M130" s="174"/>
      <c r="N130" s="164"/>
      <c r="O130" s="164"/>
      <c r="P130" s="164"/>
      <c r="Q130" s="164"/>
      <c r="R130" s="164"/>
      <c r="S130" s="164"/>
      <c r="T130" s="165"/>
      <c r="U130" s="16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 t="s">
        <v>133</v>
      </c>
      <c r="AF130" s="154">
        <v>0</v>
      </c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</row>
    <row r="131" spans="1:60" outlineLevel="1" x14ac:dyDescent="0.2">
      <c r="A131" s="155"/>
      <c r="B131" s="161"/>
      <c r="C131" s="196" t="s">
        <v>264</v>
      </c>
      <c r="D131" s="166"/>
      <c r="E131" s="171">
        <v>2.2400000000000002</v>
      </c>
      <c r="F131" s="174"/>
      <c r="G131" s="174"/>
      <c r="H131" s="174"/>
      <c r="I131" s="174"/>
      <c r="J131" s="174"/>
      <c r="K131" s="174"/>
      <c r="L131" s="174"/>
      <c r="M131" s="174"/>
      <c r="N131" s="164"/>
      <c r="O131" s="164"/>
      <c r="P131" s="164"/>
      <c r="Q131" s="164"/>
      <c r="R131" s="164"/>
      <c r="S131" s="164"/>
      <c r="T131" s="165"/>
      <c r="U131" s="16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 t="s">
        <v>133</v>
      </c>
      <c r="AF131" s="154">
        <v>0</v>
      </c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</row>
    <row r="132" spans="1:60" outlineLevel="1" x14ac:dyDescent="0.2">
      <c r="A132" s="155"/>
      <c r="B132" s="161"/>
      <c r="C132" s="196" t="s">
        <v>265</v>
      </c>
      <c r="D132" s="166"/>
      <c r="E132" s="171">
        <v>2.52</v>
      </c>
      <c r="F132" s="174"/>
      <c r="G132" s="174"/>
      <c r="H132" s="174"/>
      <c r="I132" s="174"/>
      <c r="J132" s="174"/>
      <c r="K132" s="174"/>
      <c r="L132" s="174"/>
      <c r="M132" s="174"/>
      <c r="N132" s="164"/>
      <c r="O132" s="164"/>
      <c r="P132" s="164"/>
      <c r="Q132" s="164"/>
      <c r="R132" s="164"/>
      <c r="S132" s="164"/>
      <c r="T132" s="165"/>
      <c r="U132" s="16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 t="s">
        <v>133</v>
      </c>
      <c r="AF132" s="154">
        <v>0</v>
      </c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</row>
    <row r="133" spans="1:60" outlineLevel="1" x14ac:dyDescent="0.2">
      <c r="A133" s="155"/>
      <c r="B133" s="161"/>
      <c r="C133" s="196" t="s">
        <v>266</v>
      </c>
      <c r="D133" s="166"/>
      <c r="E133" s="171">
        <v>29.960999999999999</v>
      </c>
      <c r="F133" s="174"/>
      <c r="G133" s="174"/>
      <c r="H133" s="174"/>
      <c r="I133" s="174"/>
      <c r="J133" s="174"/>
      <c r="K133" s="174"/>
      <c r="L133" s="174"/>
      <c r="M133" s="174"/>
      <c r="N133" s="164"/>
      <c r="O133" s="164"/>
      <c r="P133" s="164"/>
      <c r="Q133" s="164"/>
      <c r="R133" s="164"/>
      <c r="S133" s="164"/>
      <c r="T133" s="165"/>
      <c r="U133" s="16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 t="s">
        <v>133</v>
      </c>
      <c r="AF133" s="154">
        <v>0</v>
      </c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</row>
    <row r="134" spans="1:60" outlineLevel="1" x14ac:dyDescent="0.2">
      <c r="A134" s="155"/>
      <c r="B134" s="161"/>
      <c r="C134" s="196" t="s">
        <v>267</v>
      </c>
      <c r="D134" s="166"/>
      <c r="E134" s="171">
        <v>8.82</v>
      </c>
      <c r="F134" s="174"/>
      <c r="G134" s="174"/>
      <c r="H134" s="174"/>
      <c r="I134" s="174"/>
      <c r="J134" s="174"/>
      <c r="K134" s="174"/>
      <c r="L134" s="174"/>
      <c r="M134" s="174"/>
      <c r="N134" s="164"/>
      <c r="O134" s="164"/>
      <c r="P134" s="164"/>
      <c r="Q134" s="164"/>
      <c r="R134" s="164"/>
      <c r="S134" s="164"/>
      <c r="T134" s="165"/>
      <c r="U134" s="16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 t="s">
        <v>133</v>
      </c>
      <c r="AF134" s="154">
        <v>0</v>
      </c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</row>
    <row r="135" spans="1:60" outlineLevel="1" x14ac:dyDescent="0.2">
      <c r="A135" s="155"/>
      <c r="B135" s="161"/>
      <c r="C135" s="196" t="s">
        <v>268</v>
      </c>
      <c r="D135" s="166"/>
      <c r="E135" s="171">
        <v>5.28</v>
      </c>
      <c r="F135" s="174"/>
      <c r="G135" s="174"/>
      <c r="H135" s="174"/>
      <c r="I135" s="174"/>
      <c r="J135" s="174"/>
      <c r="K135" s="174"/>
      <c r="L135" s="174"/>
      <c r="M135" s="174"/>
      <c r="N135" s="164"/>
      <c r="O135" s="164"/>
      <c r="P135" s="164"/>
      <c r="Q135" s="164"/>
      <c r="R135" s="164"/>
      <c r="S135" s="164"/>
      <c r="T135" s="165"/>
      <c r="U135" s="16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 t="s">
        <v>133</v>
      </c>
      <c r="AF135" s="154">
        <v>0</v>
      </c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</row>
    <row r="136" spans="1:60" outlineLevel="1" x14ac:dyDescent="0.2">
      <c r="A136" s="155"/>
      <c r="B136" s="161"/>
      <c r="C136" s="196" t="s">
        <v>269</v>
      </c>
      <c r="D136" s="166"/>
      <c r="E136" s="171">
        <v>2.52</v>
      </c>
      <c r="F136" s="174"/>
      <c r="G136" s="174"/>
      <c r="H136" s="174"/>
      <c r="I136" s="174"/>
      <c r="J136" s="174"/>
      <c r="K136" s="174"/>
      <c r="L136" s="174"/>
      <c r="M136" s="174"/>
      <c r="N136" s="164"/>
      <c r="O136" s="164"/>
      <c r="P136" s="164"/>
      <c r="Q136" s="164"/>
      <c r="R136" s="164"/>
      <c r="S136" s="164"/>
      <c r="T136" s="165"/>
      <c r="U136" s="16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 t="s">
        <v>133</v>
      </c>
      <c r="AF136" s="154">
        <v>0</v>
      </c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</row>
    <row r="137" spans="1:60" outlineLevel="1" x14ac:dyDescent="0.2">
      <c r="A137" s="155"/>
      <c r="B137" s="161"/>
      <c r="C137" s="196" t="s">
        <v>270</v>
      </c>
      <c r="D137" s="166"/>
      <c r="E137" s="171">
        <v>4.0599999999999996</v>
      </c>
      <c r="F137" s="174"/>
      <c r="G137" s="174"/>
      <c r="H137" s="174"/>
      <c r="I137" s="174"/>
      <c r="J137" s="174"/>
      <c r="K137" s="174"/>
      <c r="L137" s="174"/>
      <c r="M137" s="174"/>
      <c r="N137" s="164"/>
      <c r="O137" s="164"/>
      <c r="P137" s="164"/>
      <c r="Q137" s="164"/>
      <c r="R137" s="164"/>
      <c r="S137" s="164"/>
      <c r="T137" s="165"/>
      <c r="U137" s="16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 t="s">
        <v>133</v>
      </c>
      <c r="AF137" s="154">
        <v>0</v>
      </c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</row>
    <row r="138" spans="1:60" outlineLevel="1" x14ac:dyDescent="0.2">
      <c r="A138" s="155"/>
      <c r="B138" s="161"/>
      <c r="C138" s="196" t="s">
        <v>271</v>
      </c>
      <c r="D138" s="166"/>
      <c r="E138" s="171">
        <v>2.2574999999999998</v>
      </c>
      <c r="F138" s="174"/>
      <c r="G138" s="174"/>
      <c r="H138" s="174"/>
      <c r="I138" s="174"/>
      <c r="J138" s="174"/>
      <c r="K138" s="174"/>
      <c r="L138" s="174"/>
      <c r="M138" s="174"/>
      <c r="N138" s="164"/>
      <c r="O138" s="164"/>
      <c r="P138" s="164"/>
      <c r="Q138" s="164"/>
      <c r="R138" s="164"/>
      <c r="S138" s="164"/>
      <c r="T138" s="165"/>
      <c r="U138" s="16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 t="s">
        <v>133</v>
      </c>
      <c r="AF138" s="154">
        <v>0</v>
      </c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</row>
    <row r="139" spans="1:60" outlineLevel="1" x14ac:dyDescent="0.2">
      <c r="A139" s="155"/>
      <c r="B139" s="161"/>
      <c r="C139" s="196" t="s">
        <v>272</v>
      </c>
      <c r="D139" s="166"/>
      <c r="E139" s="171">
        <v>26.88</v>
      </c>
      <c r="F139" s="174"/>
      <c r="G139" s="174"/>
      <c r="H139" s="174"/>
      <c r="I139" s="174"/>
      <c r="J139" s="174"/>
      <c r="K139" s="174"/>
      <c r="L139" s="174"/>
      <c r="M139" s="174"/>
      <c r="N139" s="164"/>
      <c r="O139" s="164"/>
      <c r="P139" s="164"/>
      <c r="Q139" s="164"/>
      <c r="R139" s="164"/>
      <c r="S139" s="164"/>
      <c r="T139" s="165"/>
      <c r="U139" s="16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 t="s">
        <v>133</v>
      </c>
      <c r="AF139" s="154">
        <v>0</v>
      </c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</row>
    <row r="140" spans="1:60" outlineLevel="1" x14ac:dyDescent="0.2">
      <c r="A140" s="155"/>
      <c r="B140" s="161"/>
      <c r="C140" s="196" t="s">
        <v>273</v>
      </c>
      <c r="D140" s="166"/>
      <c r="E140" s="171">
        <v>21.42</v>
      </c>
      <c r="F140" s="174"/>
      <c r="G140" s="174"/>
      <c r="H140" s="174"/>
      <c r="I140" s="174"/>
      <c r="J140" s="174"/>
      <c r="K140" s="174"/>
      <c r="L140" s="174"/>
      <c r="M140" s="174"/>
      <c r="N140" s="164"/>
      <c r="O140" s="164"/>
      <c r="P140" s="164"/>
      <c r="Q140" s="164"/>
      <c r="R140" s="164"/>
      <c r="S140" s="164"/>
      <c r="T140" s="165"/>
      <c r="U140" s="16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 t="s">
        <v>133</v>
      </c>
      <c r="AF140" s="154">
        <v>0</v>
      </c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</row>
    <row r="141" spans="1:60" outlineLevel="1" x14ac:dyDescent="0.2">
      <c r="A141" s="155"/>
      <c r="B141" s="161"/>
      <c r="C141" s="196" t="s">
        <v>274</v>
      </c>
      <c r="D141" s="166"/>
      <c r="E141" s="171">
        <v>10.94</v>
      </c>
      <c r="F141" s="174"/>
      <c r="G141" s="174"/>
      <c r="H141" s="174"/>
      <c r="I141" s="174"/>
      <c r="J141" s="174"/>
      <c r="K141" s="174"/>
      <c r="L141" s="174"/>
      <c r="M141" s="174"/>
      <c r="N141" s="164"/>
      <c r="O141" s="164"/>
      <c r="P141" s="164"/>
      <c r="Q141" s="164"/>
      <c r="R141" s="164"/>
      <c r="S141" s="164"/>
      <c r="T141" s="165"/>
      <c r="U141" s="16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 t="s">
        <v>133</v>
      </c>
      <c r="AF141" s="154">
        <v>0</v>
      </c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</row>
    <row r="142" spans="1:60" outlineLevel="1" x14ac:dyDescent="0.2">
      <c r="A142" s="155"/>
      <c r="B142" s="161"/>
      <c r="C142" s="196" t="s">
        <v>275</v>
      </c>
      <c r="D142" s="166"/>
      <c r="E142" s="171">
        <v>4.7249999999999996</v>
      </c>
      <c r="F142" s="174"/>
      <c r="G142" s="174"/>
      <c r="H142" s="174"/>
      <c r="I142" s="174"/>
      <c r="J142" s="174"/>
      <c r="K142" s="174"/>
      <c r="L142" s="174"/>
      <c r="M142" s="174"/>
      <c r="N142" s="164"/>
      <c r="O142" s="164"/>
      <c r="P142" s="164"/>
      <c r="Q142" s="164"/>
      <c r="R142" s="164"/>
      <c r="S142" s="164"/>
      <c r="T142" s="165"/>
      <c r="U142" s="16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 t="s">
        <v>133</v>
      </c>
      <c r="AF142" s="154">
        <v>0</v>
      </c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</row>
    <row r="143" spans="1:60" outlineLevel="1" x14ac:dyDescent="0.2">
      <c r="A143" s="155"/>
      <c r="B143" s="161"/>
      <c r="C143" s="196" t="s">
        <v>276</v>
      </c>
      <c r="D143" s="166"/>
      <c r="E143" s="171">
        <v>4.32</v>
      </c>
      <c r="F143" s="174"/>
      <c r="G143" s="174"/>
      <c r="H143" s="174"/>
      <c r="I143" s="174"/>
      <c r="J143" s="174"/>
      <c r="K143" s="174"/>
      <c r="L143" s="174"/>
      <c r="M143" s="174"/>
      <c r="N143" s="164"/>
      <c r="O143" s="164"/>
      <c r="P143" s="164"/>
      <c r="Q143" s="164"/>
      <c r="R143" s="164"/>
      <c r="S143" s="164"/>
      <c r="T143" s="165"/>
      <c r="U143" s="16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 t="s">
        <v>133</v>
      </c>
      <c r="AF143" s="154">
        <v>0</v>
      </c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</row>
    <row r="144" spans="1:60" outlineLevel="1" x14ac:dyDescent="0.2">
      <c r="A144" s="155"/>
      <c r="B144" s="161"/>
      <c r="C144" s="196" t="s">
        <v>277</v>
      </c>
      <c r="D144" s="166"/>
      <c r="E144" s="171">
        <v>15.12</v>
      </c>
      <c r="F144" s="174"/>
      <c r="G144" s="174"/>
      <c r="H144" s="174"/>
      <c r="I144" s="174"/>
      <c r="J144" s="174"/>
      <c r="K144" s="174"/>
      <c r="L144" s="174"/>
      <c r="M144" s="174"/>
      <c r="N144" s="164"/>
      <c r="O144" s="164"/>
      <c r="P144" s="164"/>
      <c r="Q144" s="164"/>
      <c r="R144" s="164"/>
      <c r="S144" s="164"/>
      <c r="T144" s="165"/>
      <c r="U144" s="16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 t="s">
        <v>133</v>
      </c>
      <c r="AF144" s="154">
        <v>0</v>
      </c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</row>
    <row r="145" spans="1:60" ht="22.5" outlineLevel="1" x14ac:dyDescent="0.2">
      <c r="A145" s="155">
        <v>29</v>
      </c>
      <c r="B145" s="161" t="s">
        <v>278</v>
      </c>
      <c r="C145" s="195" t="s">
        <v>279</v>
      </c>
      <c r="D145" s="163" t="s">
        <v>151</v>
      </c>
      <c r="E145" s="170">
        <v>69.457499999999996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64">
        <v>1.422E-2</v>
      </c>
      <c r="O145" s="164">
        <f>ROUND(E145*N145,5)</f>
        <v>0.98768999999999996</v>
      </c>
      <c r="P145" s="164">
        <v>0</v>
      </c>
      <c r="Q145" s="164">
        <f>ROUND(E145*P145,5)</f>
        <v>0</v>
      </c>
      <c r="R145" s="164"/>
      <c r="S145" s="164"/>
      <c r="T145" s="165">
        <v>1.2558</v>
      </c>
      <c r="U145" s="164">
        <f>ROUND(E145*T145,2)</f>
        <v>87.22</v>
      </c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 t="s">
        <v>131</v>
      </c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</row>
    <row r="146" spans="1:60" outlineLevel="1" x14ac:dyDescent="0.2">
      <c r="A146" s="155"/>
      <c r="B146" s="161"/>
      <c r="C146" s="196" t="s">
        <v>280</v>
      </c>
      <c r="D146" s="166"/>
      <c r="E146" s="171">
        <v>28.934999999999999</v>
      </c>
      <c r="F146" s="174"/>
      <c r="G146" s="174"/>
      <c r="H146" s="174"/>
      <c r="I146" s="174"/>
      <c r="J146" s="174"/>
      <c r="K146" s="174"/>
      <c r="L146" s="174"/>
      <c r="M146" s="174"/>
      <c r="N146" s="164"/>
      <c r="O146" s="164"/>
      <c r="P146" s="164"/>
      <c r="Q146" s="164"/>
      <c r="R146" s="164"/>
      <c r="S146" s="164"/>
      <c r="T146" s="165"/>
      <c r="U146" s="16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 t="s">
        <v>133</v>
      </c>
      <c r="AF146" s="154">
        <v>0</v>
      </c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</row>
    <row r="147" spans="1:60" outlineLevel="1" x14ac:dyDescent="0.2">
      <c r="A147" s="155"/>
      <c r="B147" s="161"/>
      <c r="C147" s="196" t="s">
        <v>281</v>
      </c>
      <c r="D147" s="166"/>
      <c r="E147" s="171">
        <v>0.96</v>
      </c>
      <c r="F147" s="174"/>
      <c r="G147" s="174"/>
      <c r="H147" s="174"/>
      <c r="I147" s="174"/>
      <c r="J147" s="174"/>
      <c r="K147" s="174"/>
      <c r="L147" s="174"/>
      <c r="M147" s="174"/>
      <c r="N147" s="164"/>
      <c r="O147" s="164"/>
      <c r="P147" s="164"/>
      <c r="Q147" s="164"/>
      <c r="R147" s="164"/>
      <c r="S147" s="164"/>
      <c r="T147" s="165"/>
      <c r="U147" s="16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 t="s">
        <v>133</v>
      </c>
      <c r="AF147" s="154">
        <v>0</v>
      </c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</row>
    <row r="148" spans="1:60" outlineLevel="1" x14ac:dyDescent="0.2">
      <c r="A148" s="155"/>
      <c r="B148" s="161"/>
      <c r="C148" s="196" t="s">
        <v>282</v>
      </c>
      <c r="D148" s="166"/>
      <c r="E148" s="171">
        <v>8.1824999999999992</v>
      </c>
      <c r="F148" s="174"/>
      <c r="G148" s="174"/>
      <c r="H148" s="174"/>
      <c r="I148" s="174"/>
      <c r="J148" s="174"/>
      <c r="K148" s="174"/>
      <c r="L148" s="174"/>
      <c r="M148" s="174"/>
      <c r="N148" s="164"/>
      <c r="O148" s="164"/>
      <c r="P148" s="164"/>
      <c r="Q148" s="164"/>
      <c r="R148" s="164"/>
      <c r="S148" s="164"/>
      <c r="T148" s="165"/>
      <c r="U148" s="16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 t="s">
        <v>133</v>
      </c>
      <c r="AF148" s="154">
        <v>0</v>
      </c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</row>
    <row r="149" spans="1:60" outlineLevel="1" x14ac:dyDescent="0.2">
      <c r="A149" s="155"/>
      <c r="B149" s="161"/>
      <c r="C149" s="196" t="s">
        <v>283</v>
      </c>
      <c r="D149" s="166"/>
      <c r="E149" s="171">
        <v>10.08</v>
      </c>
      <c r="F149" s="174"/>
      <c r="G149" s="174"/>
      <c r="H149" s="174"/>
      <c r="I149" s="174"/>
      <c r="J149" s="174"/>
      <c r="K149" s="174"/>
      <c r="L149" s="174"/>
      <c r="M149" s="174"/>
      <c r="N149" s="164"/>
      <c r="O149" s="164"/>
      <c r="P149" s="164"/>
      <c r="Q149" s="164"/>
      <c r="R149" s="164"/>
      <c r="S149" s="164"/>
      <c r="T149" s="165"/>
      <c r="U149" s="16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 t="s">
        <v>133</v>
      </c>
      <c r="AF149" s="154">
        <v>0</v>
      </c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</row>
    <row r="150" spans="1:60" outlineLevel="1" x14ac:dyDescent="0.2">
      <c r="A150" s="155"/>
      <c r="B150" s="161"/>
      <c r="C150" s="196" t="s">
        <v>284</v>
      </c>
      <c r="D150" s="166"/>
      <c r="E150" s="171">
        <v>16.32</v>
      </c>
      <c r="F150" s="174"/>
      <c r="G150" s="174"/>
      <c r="H150" s="174"/>
      <c r="I150" s="174"/>
      <c r="J150" s="174"/>
      <c r="K150" s="174"/>
      <c r="L150" s="174"/>
      <c r="M150" s="174"/>
      <c r="N150" s="164"/>
      <c r="O150" s="164"/>
      <c r="P150" s="164"/>
      <c r="Q150" s="164"/>
      <c r="R150" s="164"/>
      <c r="S150" s="164"/>
      <c r="T150" s="165"/>
      <c r="U150" s="16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 t="s">
        <v>133</v>
      </c>
      <c r="AF150" s="154">
        <v>0</v>
      </c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</row>
    <row r="151" spans="1:60" outlineLevel="1" x14ac:dyDescent="0.2">
      <c r="A151" s="155"/>
      <c r="B151" s="161"/>
      <c r="C151" s="196" t="s">
        <v>285</v>
      </c>
      <c r="D151" s="166"/>
      <c r="E151" s="171">
        <v>4.9800000000000004</v>
      </c>
      <c r="F151" s="174"/>
      <c r="G151" s="174"/>
      <c r="H151" s="174"/>
      <c r="I151" s="174"/>
      <c r="J151" s="174"/>
      <c r="K151" s="174"/>
      <c r="L151" s="174"/>
      <c r="M151" s="174"/>
      <c r="N151" s="164"/>
      <c r="O151" s="164"/>
      <c r="P151" s="164"/>
      <c r="Q151" s="164"/>
      <c r="R151" s="164"/>
      <c r="S151" s="164"/>
      <c r="T151" s="165"/>
      <c r="U151" s="16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 t="s">
        <v>133</v>
      </c>
      <c r="AF151" s="154">
        <v>0</v>
      </c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</row>
    <row r="152" spans="1:60" outlineLevel="1" x14ac:dyDescent="0.2">
      <c r="A152" s="155">
        <v>30</v>
      </c>
      <c r="B152" s="161" t="s">
        <v>286</v>
      </c>
      <c r="C152" s="195" t="s">
        <v>287</v>
      </c>
      <c r="D152" s="163" t="s">
        <v>151</v>
      </c>
      <c r="E152" s="170">
        <v>41.862500000000004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64">
        <v>9.11E-3</v>
      </c>
      <c r="O152" s="164">
        <f>ROUND(E152*N152,5)</f>
        <v>0.38136999999999999</v>
      </c>
      <c r="P152" s="164">
        <v>0</v>
      </c>
      <c r="Q152" s="164">
        <f>ROUND(E152*P152,5)</f>
        <v>0</v>
      </c>
      <c r="R152" s="164"/>
      <c r="S152" s="164"/>
      <c r="T152" s="165">
        <v>1.5620000000000001</v>
      </c>
      <c r="U152" s="164">
        <f>ROUND(E152*T152,2)</f>
        <v>65.39</v>
      </c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 t="s">
        <v>131</v>
      </c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</row>
    <row r="153" spans="1:60" outlineLevel="1" x14ac:dyDescent="0.2">
      <c r="A153" s="155"/>
      <c r="B153" s="161"/>
      <c r="C153" s="196" t="s">
        <v>288</v>
      </c>
      <c r="D153" s="166"/>
      <c r="E153" s="171">
        <v>9.9574999999999996</v>
      </c>
      <c r="F153" s="174"/>
      <c r="G153" s="174"/>
      <c r="H153" s="174"/>
      <c r="I153" s="174"/>
      <c r="J153" s="174"/>
      <c r="K153" s="174"/>
      <c r="L153" s="174"/>
      <c r="M153" s="174"/>
      <c r="N153" s="164"/>
      <c r="O153" s="164"/>
      <c r="P153" s="164"/>
      <c r="Q153" s="164"/>
      <c r="R153" s="164"/>
      <c r="S153" s="164"/>
      <c r="T153" s="165"/>
      <c r="U153" s="16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 t="s">
        <v>133</v>
      </c>
      <c r="AF153" s="154">
        <v>0</v>
      </c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</row>
    <row r="154" spans="1:60" outlineLevel="1" x14ac:dyDescent="0.2">
      <c r="A154" s="155"/>
      <c r="B154" s="161"/>
      <c r="C154" s="196" t="s">
        <v>289</v>
      </c>
      <c r="D154" s="166"/>
      <c r="E154" s="171">
        <v>2.94</v>
      </c>
      <c r="F154" s="174"/>
      <c r="G154" s="174"/>
      <c r="H154" s="174"/>
      <c r="I154" s="174"/>
      <c r="J154" s="174"/>
      <c r="K154" s="174"/>
      <c r="L154" s="174"/>
      <c r="M154" s="174"/>
      <c r="N154" s="164"/>
      <c r="O154" s="164"/>
      <c r="P154" s="164"/>
      <c r="Q154" s="164"/>
      <c r="R154" s="164"/>
      <c r="S154" s="164"/>
      <c r="T154" s="165"/>
      <c r="U154" s="16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 t="s">
        <v>133</v>
      </c>
      <c r="AF154" s="154">
        <v>0</v>
      </c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</row>
    <row r="155" spans="1:60" outlineLevel="1" x14ac:dyDescent="0.2">
      <c r="A155" s="155"/>
      <c r="B155" s="161"/>
      <c r="C155" s="196" t="s">
        <v>290</v>
      </c>
      <c r="D155" s="166"/>
      <c r="E155" s="171">
        <v>5.5125000000000002</v>
      </c>
      <c r="F155" s="174"/>
      <c r="G155" s="174"/>
      <c r="H155" s="174"/>
      <c r="I155" s="174"/>
      <c r="J155" s="174"/>
      <c r="K155" s="174"/>
      <c r="L155" s="174"/>
      <c r="M155" s="174"/>
      <c r="N155" s="164"/>
      <c r="O155" s="164"/>
      <c r="P155" s="164"/>
      <c r="Q155" s="164"/>
      <c r="R155" s="164"/>
      <c r="S155" s="164"/>
      <c r="T155" s="165"/>
      <c r="U155" s="16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 t="s">
        <v>133</v>
      </c>
      <c r="AF155" s="154">
        <v>0</v>
      </c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</row>
    <row r="156" spans="1:60" outlineLevel="1" x14ac:dyDescent="0.2">
      <c r="A156" s="155"/>
      <c r="B156" s="161"/>
      <c r="C156" s="196" t="s">
        <v>291</v>
      </c>
      <c r="D156" s="166"/>
      <c r="E156" s="171">
        <v>2.835</v>
      </c>
      <c r="F156" s="174"/>
      <c r="G156" s="174"/>
      <c r="H156" s="174"/>
      <c r="I156" s="174"/>
      <c r="J156" s="174"/>
      <c r="K156" s="174"/>
      <c r="L156" s="174"/>
      <c r="M156" s="174"/>
      <c r="N156" s="164"/>
      <c r="O156" s="164"/>
      <c r="P156" s="164"/>
      <c r="Q156" s="164"/>
      <c r="R156" s="164"/>
      <c r="S156" s="164"/>
      <c r="T156" s="165"/>
      <c r="U156" s="16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 t="s">
        <v>133</v>
      </c>
      <c r="AF156" s="154">
        <v>0</v>
      </c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</row>
    <row r="157" spans="1:60" outlineLevel="1" x14ac:dyDescent="0.2">
      <c r="A157" s="155"/>
      <c r="B157" s="161"/>
      <c r="C157" s="196" t="s">
        <v>292</v>
      </c>
      <c r="D157" s="166"/>
      <c r="E157" s="171">
        <v>0.3</v>
      </c>
      <c r="F157" s="174"/>
      <c r="G157" s="174"/>
      <c r="H157" s="174"/>
      <c r="I157" s="174"/>
      <c r="J157" s="174"/>
      <c r="K157" s="174"/>
      <c r="L157" s="174"/>
      <c r="M157" s="174"/>
      <c r="N157" s="164"/>
      <c r="O157" s="164"/>
      <c r="P157" s="164"/>
      <c r="Q157" s="164"/>
      <c r="R157" s="164"/>
      <c r="S157" s="164"/>
      <c r="T157" s="165"/>
      <c r="U157" s="16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 t="s">
        <v>133</v>
      </c>
      <c r="AF157" s="154">
        <v>0</v>
      </c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</row>
    <row r="158" spans="1:60" outlineLevel="1" x14ac:dyDescent="0.2">
      <c r="A158" s="155"/>
      <c r="B158" s="161"/>
      <c r="C158" s="196" t="s">
        <v>293</v>
      </c>
      <c r="D158" s="166"/>
      <c r="E158" s="171">
        <v>16.537500000000001</v>
      </c>
      <c r="F158" s="174"/>
      <c r="G158" s="174"/>
      <c r="H158" s="174"/>
      <c r="I158" s="174"/>
      <c r="J158" s="174"/>
      <c r="K158" s="174"/>
      <c r="L158" s="174"/>
      <c r="M158" s="174"/>
      <c r="N158" s="164"/>
      <c r="O158" s="164"/>
      <c r="P158" s="164"/>
      <c r="Q158" s="164"/>
      <c r="R158" s="164"/>
      <c r="S158" s="164"/>
      <c r="T158" s="165"/>
      <c r="U158" s="16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 t="s">
        <v>133</v>
      </c>
      <c r="AF158" s="154">
        <v>0</v>
      </c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</row>
    <row r="159" spans="1:60" outlineLevel="1" x14ac:dyDescent="0.2">
      <c r="A159" s="155"/>
      <c r="B159" s="161"/>
      <c r="C159" s="196" t="s">
        <v>294</v>
      </c>
      <c r="D159" s="166"/>
      <c r="E159" s="171">
        <v>3.78</v>
      </c>
      <c r="F159" s="174"/>
      <c r="G159" s="174"/>
      <c r="H159" s="174"/>
      <c r="I159" s="174"/>
      <c r="J159" s="174"/>
      <c r="K159" s="174"/>
      <c r="L159" s="174"/>
      <c r="M159" s="174"/>
      <c r="N159" s="164"/>
      <c r="O159" s="164"/>
      <c r="P159" s="164"/>
      <c r="Q159" s="164"/>
      <c r="R159" s="164"/>
      <c r="S159" s="164"/>
      <c r="T159" s="165"/>
      <c r="U159" s="16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 t="s">
        <v>133</v>
      </c>
      <c r="AF159" s="154">
        <v>0</v>
      </c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</row>
    <row r="160" spans="1:60" outlineLevel="1" x14ac:dyDescent="0.2">
      <c r="A160" s="155">
        <v>31</v>
      </c>
      <c r="B160" s="161" t="s">
        <v>295</v>
      </c>
      <c r="C160" s="195" t="s">
        <v>296</v>
      </c>
      <c r="D160" s="163" t="s">
        <v>195</v>
      </c>
      <c r="E160" s="170">
        <v>514.25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64">
        <v>1.1E-4</v>
      </c>
      <c r="O160" s="164">
        <f>ROUND(E160*N160,5)</f>
        <v>5.6570000000000002E-2</v>
      </c>
      <c r="P160" s="164">
        <v>0</v>
      </c>
      <c r="Q160" s="164">
        <f>ROUND(E160*P160,5)</f>
        <v>0</v>
      </c>
      <c r="R160" s="164"/>
      <c r="S160" s="164"/>
      <c r="T160" s="165">
        <v>0.08</v>
      </c>
      <c r="U160" s="164">
        <f>ROUND(E160*T160,2)</f>
        <v>41.14</v>
      </c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 t="s">
        <v>131</v>
      </c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</row>
    <row r="161" spans="1:60" outlineLevel="1" x14ac:dyDescent="0.2">
      <c r="A161" s="155"/>
      <c r="B161" s="161"/>
      <c r="C161" s="196" t="s">
        <v>297</v>
      </c>
      <c r="D161" s="166"/>
      <c r="E161" s="171">
        <v>374.9</v>
      </c>
      <c r="F161" s="174"/>
      <c r="G161" s="174"/>
      <c r="H161" s="174"/>
      <c r="I161" s="174"/>
      <c r="J161" s="174"/>
      <c r="K161" s="174"/>
      <c r="L161" s="174"/>
      <c r="M161" s="174"/>
      <c r="N161" s="164"/>
      <c r="O161" s="164"/>
      <c r="P161" s="164"/>
      <c r="Q161" s="164"/>
      <c r="R161" s="164"/>
      <c r="S161" s="164"/>
      <c r="T161" s="165"/>
      <c r="U161" s="16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 t="s">
        <v>133</v>
      </c>
      <c r="AF161" s="154">
        <v>0</v>
      </c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</row>
    <row r="162" spans="1:60" outlineLevel="1" x14ac:dyDescent="0.2">
      <c r="A162" s="155"/>
      <c r="B162" s="161"/>
      <c r="C162" s="196" t="s">
        <v>298</v>
      </c>
      <c r="D162" s="166"/>
      <c r="E162" s="171">
        <v>27.6</v>
      </c>
      <c r="F162" s="174"/>
      <c r="G162" s="174"/>
      <c r="H162" s="174"/>
      <c r="I162" s="174"/>
      <c r="J162" s="174"/>
      <c r="K162" s="174"/>
      <c r="L162" s="174"/>
      <c r="M162" s="174"/>
      <c r="N162" s="164"/>
      <c r="O162" s="164"/>
      <c r="P162" s="164"/>
      <c r="Q162" s="164"/>
      <c r="R162" s="164"/>
      <c r="S162" s="164"/>
      <c r="T162" s="165"/>
      <c r="U162" s="16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 t="s">
        <v>133</v>
      </c>
      <c r="AF162" s="154">
        <v>0</v>
      </c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</row>
    <row r="163" spans="1:60" outlineLevel="1" x14ac:dyDescent="0.2">
      <c r="A163" s="155"/>
      <c r="B163" s="161"/>
      <c r="C163" s="196" t="s">
        <v>299</v>
      </c>
      <c r="D163" s="166"/>
      <c r="E163" s="171">
        <v>27.4</v>
      </c>
      <c r="F163" s="174"/>
      <c r="G163" s="174"/>
      <c r="H163" s="174"/>
      <c r="I163" s="174"/>
      <c r="J163" s="174"/>
      <c r="K163" s="174"/>
      <c r="L163" s="174"/>
      <c r="M163" s="174"/>
      <c r="N163" s="164"/>
      <c r="O163" s="164"/>
      <c r="P163" s="164"/>
      <c r="Q163" s="164"/>
      <c r="R163" s="164"/>
      <c r="S163" s="164"/>
      <c r="T163" s="165"/>
      <c r="U163" s="16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 t="s">
        <v>133</v>
      </c>
      <c r="AF163" s="154">
        <v>0</v>
      </c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</row>
    <row r="164" spans="1:60" outlineLevel="1" x14ac:dyDescent="0.2">
      <c r="A164" s="155"/>
      <c r="B164" s="161"/>
      <c r="C164" s="196" t="s">
        <v>300</v>
      </c>
      <c r="D164" s="166"/>
      <c r="E164" s="171">
        <v>7.3</v>
      </c>
      <c r="F164" s="174"/>
      <c r="G164" s="174"/>
      <c r="H164" s="174"/>
      <c r="I164" s="174"/>
      <c r="J164" s="174"/>
      <c r="K164" s="174"/>
      <c r="L164" s="174"/>
      <c r="M164" s="174"/>
      <c r="N164" s="164"/>
      <c r="O164" s="164"/>
      <c r="P164" s="164"/>
      <c r="Q164" s="164"/>
      <c r="R164" s="164"/>
      <c r="S164" s="164"/>
      <c r="T164" s="165"/>
      <c r="U164" s="16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 t="s">
        <v>133</v>
      </c>
      <c r="AF164" s="154">
        <v>0</v>
      </c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</row>
    <row r="165" spans="1:60" outlineLevel="1" x14ac:dyDescent="0.2">
      <c r="A165" s="155"/>
      <c r="B165" s="161"/>
      <c r="C165" s="196" t="s">
        <v>301</v>
      </c>
      <c r="D165" s="166"/>
      <c r="E165" s="171">
        <v>9</v>
      </c>
      <c r="F165" s="174"/>
      <c r="G165" s="174"/>
      <c r="H165" s="174"/>
      <c r="I165" s="174"/>
      <c r="J165" s="174"/>
      <c r="K165" s="174"/>
      <c r="L165" s="174"/>
      <c r="M165" s="174"/>
      <c r="N165" s="164"/>
      <c r="O165" s="164"/>
      <c r="P165" s="164"/>
      <c r="Q165" s="164"/>
      <c r="R165" s="164"/>
      <c r="S165" s="164"/>
      <c r="T165" s="165"/>
      <c r="U165" s="16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 t="s">
        <v>133</v>
      </c>
      <c r="AF165" s="154">
        <v>0</v>
      </c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</row>
    <row r="166" spans="1:60" outlineLevel="1" x14ac:dyDescent="0.2">
      <c r="A166" s="155"/>
      <c r="B166" s="161"/>
      <c r="C166" s="196" t="s">
        <v>302</v>
      </c>
      <c r="D166" s="166"/>
      <c r="E166" s="171">
        <v>18.45</v>
      </c>
      <c r="F166" s="174"/>
      <c r="G166" s="174"/>
      <c r="H166" s="174"/>
      <c r="I166" s="174"/>
      <c r="J166" s="174"/>
      <c r="K166" s="174"/>
      <c r="L166" s="174"/>
      <c r="M166" s="174"/>
      <c r="N166" s="164"/>
      <c r="O166" s="164"/>
      <c r="P166" s="164"/>
      <c r="Q166" s="164"/>
      <c r="R166" s="164"/>
      <c r="S166" s="164"/>
      <c r="T166" s="165"/>
      <c r="U166" s="16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 t="s">
        <v>133</v>
      </c>
      <c r="AF166" s="154">
        <v>0</v>
      </c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</row>
    <row r="167" spans="1:60" outlineLevel="1" x14ac:dyDescent="0.2">
      <c r="A167" s="155"/>
      <c r="B167" s="161"/>
      <c r="C167" s="196" t="s">
        <v>303</v>
      </c>
      <c r="D167" s="166"/>
      <c r="E167" s="171">
        <v>30</v>
      </c>
      <c r="F167" s="174"/>
      <c r="G167" s="174"/>
      <c r="H167" s="174"/>
      <c r="I167" s="174"/>
      <c r="J167" s="174"/>
      <c r="K167" s="174"/>
      <c r="L167" s="174"/>
      <c r="M167" s="174"/>
      <c r="N167" s="164"/>
      <c r="O167" s="164"/>
      <c r="P167" s="164"/>
      <c r="Q167" s="164"/>
      <c r="R167" s="164"/>
      <c r="S167" s="164"/>
      <c r="T167" s="165"/>
      <c r="U167" s="16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 t="s">
        <v>133</v>
      </c>
      <c r="AF167" s="154">
        <v>0</v>
      </c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</row>
    <row r="168" spans="1:60" outlineLevel="1" x14ac:dyDescent="0.2">
      <c r="A168" s="155"/>
      <c r="B168" s="161"/>
      <c r="C168" s="196" t="s">
        <v>304</v>
      </c>
      <c r="D168" s="166"/>
      <c r="E168" s="171">
        <v>10.4</v>
      </c>
      <c r="F168" s="174"/>
      <c r="G168" s="174"/>
      <c r="H168" s="174"/>
      <c r="I168" s="174"/>
      <c r="J168" s="174"/>
      <c r="K168" s="174"/>
      <c r="L168" s="174"/>
      <c r="M168" s="174"/>
      <c r="N168" s="164"/>
      <c r="O168" s="164"/>
      <c r="P168" s="164"/>
      <c r="Q168" s="164"/>
      <c r="R168" s="164"/>
      <c r="S168" s="164"/>
      <c r="T168" s="165"/>
      <c r="U168" s="16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 t="s">
        <v>133</v>
      </c>
      <c r="AF168" s="154">
        <v>0</v>
      </c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</row>
    <row r="169" spans="1:60" outlineLevel="1" x14ac:dyDescent="0.2">
      <c r="A169" s="155"/>
      <c r="B169" s="161"/>
      <c r="C169" s="196" t="s">
        <v>305</v>
      </c>
      <c r="D169" s="166"/>
      <c r="E169" s="171">
        <v>2</v>
      </c>
      <c r="F169" s="174"/>
      <c r="G169" s="174"/>
      <c r="H169" s="174"/>
      <c r="I169" s="174"/>
      <c r="J169" s="174"/>
      <c r="K169" s="174"/>
      <c r="L169" s="174"/>
      <c r="M169" s="174"/>
      <c r="N169" s="164"/>
      <c r="O169" s="164"/>
      <c r="P169" s="164"/>
      <c r="Q169" s="164"/>
      <c r="R169" s="164"/>
      <c r="S169" s="164"/>
      <c r="T169" s="165"/>
      <c r="U169" s="16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 t="s">
        <v>133</v>
      </c>
      <c r="AF169" s="154">
        <v>0</v>
      </c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</row>
    <row r="170" spans="1:60" outlineLevel="1" x14ac:dyDescent="0.2">
      <c r="A170" s="155"/>
      <c r="B170" s="161"/>
      <c r="C170" s="196" t="s">
        <v>306</v>
      </c>
      <c r="D170" s="166"/>
      <c r="E170" s="171">
        <v>7.2</v>
      </c>
      <c r="F170" s="174"/>
      <c r="G170" s="174"/>
      <c r="H170" s="174"/>
      <c r="I170" s="174"/>
      <c r="J170" s="174"/>
      <c r="K170" s="174"/>
      <c r="L170" s="174"/>
      <c r="M170" s="174"/>
      <c r="N170" s="164"/>
      <c r="O170" s="164"/>
      <c r="P170" s="164"/>
      <c r="Q170" s="164"/>
      <c r="R170" s="164"/>
      <c r="S170" s="164"/>
      <c r="T170" s="165"/>
      <c r="U170" s="16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 t="s">
        <v>133</v>
      </c>
      <c r="AF170" s="154">
        <v>0</v>
      </c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</row>
    <row r="171" spans="1:60" outlineLevel="1" x14ac:dyDescent="0.2">
      <c r="A171" s="155">
        <v>32</v>
      </c>
      <c r="B171" s="161" t="s">
        <v>307</v>
      </c>
      <c r="C171" s="195" t="s">
        <v>308</v>
      </c>
      <c r="D171" s="163" t="s">
        <v>195</v>
      </c>
      <c r="E171" s="170">
        <v>374.90000000000003</v>
      </c>
      <c r="F171" s="173"/>
      <c r="G171" s="174">
        <f>ROUND(E171*F171,2)</f>
        <v>0</v>
      </c>
      <c r="H171" s="173"/>
      <c r="I171" s="174">
        <f>ROUND(E171*H171,2)</f>
        <v>0</v>
      </c>
      <c r="J171" s="173"/>
      <c r="K171" s="174">
        <f>ROUND(E171*J171,2)</f>
        <v>0</v>
      </c>
      <c r="L171" s="174">
        <v>21</v>
      </c>
      <c r="M171" s="174">
        <f>G171*(1+L171/100)</f>
        <v>0</v>
      </c>
      <c r="N171" s="164">
        <v>0</v>
      </c>
      <c r="O171" s="164">
        <f>ROUND(E171*N171,5)</f>
        <v>0</v>
      </c>
      <c r="P171" s="164">
        <v>0</v>
      </c>
      <c r="Q171" s="164">
        <f>ROUND(E171*P171,5)</f>
        <v>0</v>
      </c>
      <c r="R171" s="164"/>
      <c r="S171" s="164"/>
      <c r="T171" s="165">
        <v>0.12</v>
      </c>
      <c r="U171" s="164">
        <f>ROUND(E171*T171,2)</f>
        <v>44.99</v>
      </c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 t="s">
        <v>131</v>
      </c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</row>
    <row r="172" spans="1:60" ht="22.5" outlineLevel="1" x14ac:dyDescent="0.2">
      <c r="A172" s="155"/>
      <c r="B172" s="161"/>
      <c r="C172" s="196" t="s">
        <v>309</v>
      </c>
      <c r="D172" s="166"/>
      <c r="E172" s="171">
        <v>81.349999999999994</v>
      </c>
      <c r="F172" s="174"/>
      <c r="G172" s="174"/>
      <c r="H172" s="174"/>
      <c r="I172" s="174"/>
      <c r="J172" s="174"/>
      <c r="K172" s="174"/>
      <c r="L172" s="174"/>
      <c r="M172" s="174"/>
      <c r="N172" s="164"/>
      <c r="O172" s="164"/>
      <c r="P172" s="164"/>
      <c r="Q172" s="164"/>
      <c r="R172" s="164"/>
      <c r="S172" s="164"/>
      <c r="T172" s="165"/>
      <c r="U172" s="16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 t="s">
        <v>133</v>
      </c>
      <c r="AF172" s="154">
        <v>0</v>
      </c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</row>
    <row r="173" spans="1:60" outlineLevel="1" x14ac:dyDescent="0.2">
      <c r="A173" s="155"/>
      <c r="B173" s="161"/>
      <c r="C173" s="196" t="s">
        <v>310</v>
      </c>
      <c r="D173" s="166"/>
      <c r="E173" s="171">
        <v>26.4</v>
      </c>
      <c r="F173" s="174"/>
      <c r="G173" s="174"/>
      <c r="H173" s="174"/>
      <c r="I173" s="174"/>
      <c r="J173" s="174"/>
      <c r="K173" s="174"/>
      <c r="L173" s="174"/>
      <c r="M173" s="174"/>
      <c r="N173" s="164"/>
      <c r="O173" s="164"/>
      <c r="P173" s="164"/>
      <c r="Q173" s="164"/>
      <c r="R173" s="164"/>
      <c r="S173" s="164"/>
      <c r="T173" s="165"/>
      <c r="U173" s="16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 t="s">
        <v>133</v>
      </c>
      <c r="AF173" s="154">
        <v>0</v>
      </c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</row>
    <row r="174" spans="1:60" outlineLevel="1" x14ac:dyDescent="0.2">
      <c r="A174" s="155"/>
      <c r="B174" s="161"/>
      <c r="C174" s="196" t="s">
        <v>311</v>
      </c>
      <c r="D174" s="166"/>
      <c r="E174" s="171">
        <v>53.4</v>
      </c>
      <c r="F174" s="174"/>
      <c r="G174" s="174"/>
      <c r="H174" s="174"/>
      <c r="I174" s="174"/>
      <c r="J174" s="174"/>
      <c r="K174" s="174"/>
      <c r="L174" s="174"/>
      <c r="M174" s="174"/>
      <c r="N174" s="164"/>
      <c r="O174" s="164"/>
      <c r="P174" s="164"/>
      <c r="Q174" s="164"/>
      <c r="R174" s="164"/>
      <c r="S174" s="164"/>
      <c r="T174" s="165"/>
      <c r="U174" s="16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 t="s">
        <v>133</v>
      </c>
      <c r="AF174" s="154">
        <v>0</v>
      </c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</row>
    <row r="175" spans="1:60" outlineLevel="1" x14ac:dyDescent="0.2">
      <c r="A175" s="155"/>
      <c r="B175" s="161"/>
      <c r="C175" s="196" t="s">
        <v>312</v>
      </c>
      <c r="D175" s="166"/>
      <c r="E175" s="171">
        <v>26.4</v>
      </c>
      <c r="F175" s="174"/>
      <c r="G175" s="174"/>
      <c r="H175" s="174"/>
      <c r="I175" s="174"/>
      <c r="J175" s="174"/>
      <c r="K175" s="174"/>
      <c r="L175" s="174"/>
      <c r="M175" s="174"/>
      <c r="N175" s="164"/>
      <c r="O175" s="164"/>
      <c r="P175" s="164"/>
      <c r="Q175" s="164"/>
      <c r="R175" s="164"/>
      <c r="S175" s="164"/>
      <c r="T175" s="165"/>
      <c r="U175" s="16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 t="s">
        <v>133</v>
      </c>
      <c r="AF175" s="154">
        <v>0</v>
      </c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</row>
    <row r="176" spans="1:60" outlineLevel="1" x14ac:dyDescent="0.2">
      <c r="A176" s="155"/>
      <c r="B176" s="161"/>
      <c r="C176" s="196" t="s">
        <v>313</v>
      </c>
      <c r="D176" s="166"/>
      <c r="E176" s="171">
        <v>18.05</v>
      </c>
      <c r="F176" s="174"/>
      <c r="G176" s="174"/>
      <c r="H176" s="174"/>
      <c r="I176" s="174"/>
      <c r="J176" s="174"/>
      <c r="K176" s="174"/>
      <c r="L176" s="174"/>
      <c r="M176" s="174"/>
      <c r="N176" s="164"/>
      <c r="O176" s="164"/>
      <c r="P176" s="164"/>
      <c r="Q176" s="164"/>
      <c r="R176" s="164"/>
      <c r="S176" s="164"/>
      <c r="T176" s="165"/>
      <c r="U176" s="16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 t="s">
        <v>133</v>
      </c>
      <c r="AF176" s="154">
        <v>0</v>
      </c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</row>
    <row r="177" spans="1:60" outlineLevel="1" x14ac:dyDescent="0.2">
      <c r="A177" s="155"/>
      <c r="B177" s="161"/>
      <c r="C177" s="196" t="s">
        <v>314</v>
      </c>
      <c r="D177" s="166"/>
      <c r="E177" s="171">
        <v>94.5</v>
      </c>
      <c r="F177" s="174"/>
      <c r="G177" s="174"/>
      <c r="H177" s="174"/>
      <c r="I177" s="174"/>
      <c r="J177" s="174"/>
      <c r="K177" s="174"/>
      <c r="L177" s="174"/>
      <c r="M177" s="174"/>
      <c r="N177" s="164"/>
      <c r="O177" s="164"/>
      <c r="P177" s="164"/>
      <c r="Q177" s="164"/>
      <c r="R177" s="164"/>
      <c r="S177" s="164"/>
      <c r="T177" s="165"/>
      <c r="U177" s="16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 t="s">
        <v>133</v>
      </c>
      <c r="AF177" s="154">
        <v>0</v>
      </c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</row>
    <row r="178" spans="1:60" outlineLevel="1" x14ac:dyDescent="0.2">
      <c r="A178" s="155"/>
      <c r="B178" s="161"/>
      <c r="C178" s="196" t="s">
        <v>315</v>
      </c>
      <c r="D178" s="166"/>
      <c r="E178" s="171">
        <v>43</v>
      </c>
      <c r="F178" s="174"/>
      <c r="G178" s="174"/>
      <c r="H178" s="174"/>
      <c r="I178" s="174"/>
      <c r="J178" s="174"/>
      <c r="K178" s="174"/>
      <c r="L178" s="174"/>
      <c r="M178" s="174"/>
      <c r="N178" s="164"/>
      <c r="O178" s="164"/>
      <c r="P178" s="164"/>
      <c r="Q178" s="164"/>
      <c r="R178" s="164"/>
      <c r="S178" s="164"/>
      <c r="T178" s="165"/>
      <c r="U178" s="16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 t="s">
        <v>133</v>
      </c>
      <c r="AF178" s="154">
        <v>0</v>
      </c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</row>
    <row r="179" spans="1:60" outlineLevel="1" x14ac:dyDescent="0.2">
      <c r="A179" s="155"/>
      <c r="B179" s="161"/>
      <c r="C179" s="196" t="s">
        <v>316</v>
      </c>
      <c r="D179" s="166"/>
      <c r="E179" s="171">
        <v>31.8</v>
      </c>
      <c r="F179" s="174"/>
      <c r="G179" s="174"/>
      <c r="H179" s="174"/>
      <c r="I179" s="174"/>
      <c r="J179" s="174"/>
      <c r="K179" s="174"/>
      <c r="L179" s="174"/>
      <c r="M179" s="174"/>
      <c r="N179" s="164"/>
      <c r="O179" s="164"/>
      <c r="P179" s="164"/>
      <c r="Q179" s="164"/>
      <c r="R179" s="164"/>
      <c r="S179" s="164"/>
      <c r="T179" s="165"/>
      <c r="U179" s="16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 t="s">
        <v>133</v>
      </c>
      <c r="AF179" s="154">
        <v>0</v>
      </c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</row>
    <row r="180" spans="1:60" outlineLevel="1" x14ac:dyDescent="0.2">
      <c r="A180" s="155">
        <v>33</v>
      </c>
      <c r="B180" s="161" t="s">
        <v>317</v>
      </c>
      <c r="C180" s="195" t="s">
        <v>318</v>
      </c>
      <c r="D180" s="163" t="s">
        <v>195</v>
      </c>
      <c r="E180" s="170">
        <v>127.60000000000001</v>
      </c>
      <c r="F180" s="173"/>
      <c r="G180" s="174">
        <f>ROUND(E180*F180,2)</f>
        <v>0</v>
      </c>
      <c r="H180" s="173"/>
      <c r="I180" s="174">
        <f>ROUND(E180*H180,2)</f>
        <v>0</v>
      </c>
      <c r="J180" s="173"/>
      <c r="K180" s="174">
        <f>ROUND(E180*J180,2)</f>
        <v>0</v>
      </c>
      <c r="L180" s="174">
        <v>21</v>
      </c>
      <c r="M180" s="174">
        <f>G180*(1+L180/100)</f>
        <v>0</v>
      </c>
      <c r="N180" s="164">
        <v>0</v>
      </c>
      <c r="O180" s="164">
        <f>ROUND(E180*N180,5)</f>
        <v>0</v>
      </c>
      <c r="P180" s="164">
        <v>0</v>
      </c>
      <c r="Q180" s="164">
        <f>ROUND(E180*P180,5)</f>
        <v>0</v>
      </c>
      <c r="R180" s="164"/>
      <c r="S180" s="164"/>
      <c r="T180" s="165">
        <v>0.16</v>
      </c>
      <c r="U180" s="164">
        <f>ROUND(E180*T180,2)</f>
        <v>20.420000000000002</v>
      </c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 t="s">
        <v>131</v>
      </c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</row>
    <row r="181" spans="1:60" outlineLevel="1" x14ac:dyDescent="0.2">
      <c r="A181" s="155"/>
      <c r="B181" s="161"/>
      <c r="C181" s="196" t="s">
        <v>319</v>
      </c>
      <c r="D181" s="166"/>
      <c r="E181" s="171">
        <v>26.65</v>
      </c>
      <c r="F181" s="174"/>
      <c r="G181" s="174"/>
      <c r="H181" s="174"/>
      <c r="I181" s="174"/>
      <c r="J181" s="174"/>
      <c r="K181" s="174"/>
      <c r="L181" s="174"/>
      <c r="M181" s="174"/>
      <c r="N181" s="164"/>
      <c r="O181" s="164"/>
      <c r="P181" s="164"/>
      <c r="Q181" s="164"/>
      <c r="R181" s="164"/>
      <c r="S181" s="164"/>
      <c r="T181" s="165"/>
      <c r="U181" s="16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 t="s">
        <v>133</v>
      </c>
      <c r="AF181" s="154">
        <v>0</v>
      </c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</row>
    <row r="182" spans="1:60" outlineLevel="1" x14ac:dyDescent="0.2">
      <c r="A182" s="155"/>
      <c r="B182" s="161"/>
      <c r="C182" s="196" t="s">
        <v>320</v>
      </c>
      <c r="D182" s="166"/>
      <c r="E182" s="171">
        <v>8.4</v>
      </c>
      <c r="F182" s="174"/>
      <c r="G182" s="174"/>
      <c r="H182" s="174"/>
      <c r="I182" s="174"/>
      <c r="J182" s="174"/>
      <c r="K182" s="174"/>
      <c r="L182" s="174"/>
      <c r="M182" s="174"/>
      <c r="N182" s="164"/>
      <c r="O182" s="164"/>
      <c r="P182" s="164"/>
      <c r="Q182" s="164"/>
      <c r="R182" s="164"/>
      <c r="S182" s="164"/>
      <c r="T182" s="165"/>
      <c r="U182" s="16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 t="s">
        <v>133</v>
      </c>
      <c r="AF182" s="154">
        <v>0</v>
      </c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</row>
    <row r="183" spans="1:60" outlineLevel="1" x14ac:dyDescent="0.2">
      <c r="A183" s="155"/>
      <c r="B183" s="161"/>
      <c r="C183" s="196" t="s">
        <v>321</v>
      </c>
      <c r="D183" s="166"/>
      <c r="E183" s="171">
        <v>25.2</v>
      </c>
      <c r="F183" s="174"/>
      <c r="G183" s="174"/>
      <c r="H183" s="174"/>
      <c r="I183" s="174"/>
      <c r="J183" s="174"/>
      <c r="K183" s="174"/>
      <c r="L183" s="174"/>
      <c r="M183" s="174"/>
      <c r="N183" s="164"/>
      <c r="O183" s="164"/>
      <c r="P183" s="164"/>
      <c r="Q183" s="164"/>
      <c r="R183" s="164"/>
      <c r="S183" s="164"/>
      <c r="T183" s="165"/>
      <c r="U183" s="16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 t="s">
        <v>133</v>
      </c>
      <c r="AF183" s="154">
        <v>0</v>
      </c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</row>
    <row r="184" spans="1:60" outlineLevel="1" x14ac:dyDescent="0.2">
      <c r="A184" s="155"/>
      <c r="B184" s="161"/>
      <c r="C184" s="196" t="s">
        <v>322</v>
      </c>
      <c r="D184" s="166"/>
      <c r="E184" s="171">
        <v>8.1</v>
      </c>
      <c r="F184" s="174"/>
      <c r="G184" s="174"/>
      <c r="H184" s="174"/>
      <c r="I184" s="174"/>
      <c r="J184" s="174"/>
      <c r="K184" s="174"/>
      <c r="L184" s="174"/>
      <c r="M184" s="174"/>
      <c r="N184" s="164"/>
      <c r="O184" s="164"/>
      <c r="P184" s="164"/>
      <c r="Q184" s="164"/>
      <c r="R184" s="164"/>
      <c r="S184" s="164"/>
      <c r="T184" s="165"/>
      <c r="U184" s="16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 t="s">
        <v>133</v>
      </c>
      <c r="AF184" s="154">
        <v>0</v>
      </c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</row>
    <row r="185" spans="1:60" outlineLevel="1" x14ac:dyDescent="0.2">
      <c r="A185" s="155"/>
      <c r="B185" s="161"/>
      <c r="C185" s="196" t="s">
        <v>323</v>
      </c>
      <c r="D185" s="166"/>
      <c r="E185" s="171">
        <v>1.2</v>
      </c>
      <c r="F185" s="174"/>
      <c r="G185" s="174"/>
      <c r="H185" s="174"/>
      <c r="I185" s="174"/>
      <c r="J185" s="174"/>
      <c r="K185" s="174"/>
      <c r="L185" s="174"/>
      <c r="M185" s="174"/>
      <c r="N185" s="164"/>
      <c r="O185" s="164"/>
      <c r="P185" s="164"/>
      <c r="Q185" s="164"/>
      <c r="R185" s="164"/>
      <c r="S185" s="164"/>
      <c r="T185" s="165"/>
      <c r="U185" s="16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 t="s">
        <v>133</v>
      </c>
      <c r="AF185" s="154">
        <v>0</v>
      </c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</row>
    <row r="186" spans="1:60" outlineLevel="1" x14ac:dyDescent="0.2">
      <c r="A186" s="155"/>
      <c r="B186" s="161"/>
      <c r="C186" s="196" t="s">
        <v>324</v>
      </c>
      <c r="D186" s="166"/>
      <c r="E186" s="171">
        <v>47.25</v>
      </c>
      <c r="F186" s="174"/>
      <c r="G186" s="174"/>
      <c r="H186" s="174"/>
      <c r="I186" s="174"/>
      <c r="J186" s="174"/>
      <c r="K186" s="174"/>
      <c r="L186" s="174"/>
      <c r="M186" s="174"/>
      <c r="N186" s="164"/>
      <c r="O186" s="164"/>
      <c r="P186" s="164"/>
      <c r="Q186" s="164"/>
      <c r="R186" s="164"/>
      <c r="S186" s="164"/>
      <c r="T186" s="165"/>
      <c r="U186" s="16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 t="s">
        <v>133</v>
      </c>
      <c r="AF186" s="154">
        <v>0</v>
      </c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</row>
    <row r="187" spans="1:60" outlineLevel="1" x14ac:dyDescent="0.2">
      <c r="A187" s="155"/>
      <c r="B187" s="161"/>
      <c r="C187" s="196" t="s">
        <v>325</v>
      </c>
      <c r="D187" s="166"/>
      <c r="E187" s="171">
        <v>10.8</v>
      </c>
      <c r="F187" s="174"/>
      <c r="G187" s="174"/>
      <c r="H187" s="174"/>
      <c r="I187" s="174"/>
      <c r="J187" s="174"/>
      <c r="K187" s="174"/>
      <c r="L187" s="174"/>
      <c r="M187" s="174"/>
      <c r="N187" s="164"/>
      <c r="O187" s="164"/>
      <c r="P187" s="164"/>
      <c r="Q187" s="164"/>
      <c r="R187" s="164"/>
      <c r="S187" s="164"/>
      <c r="T187" s="165"/>
      <c r="U187" s="16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 t="s">
        <v>133</v>
      </c>
      <c r="AF187" s="154">
        <v>0</v>
      </c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</row>
    <row r="188" spans="1:60" outlineLevel="1" x14ac:dyDescent="0.2">
      <c r="A188" s="155">
        <v>34</v>
      </c>
      <c r="B188" s="161" t="s">
        <v>326</v>
      </c>
      <c r="C188" s="195" t="s">
        <v>327</v>
      </c>
      <c r="D188" s="163" t="s">
        <v>195</v>
      </c>
      <c r="E188" s="170">
        <v>116.72999999999999</v>
      </c>
      <c r="F188" s="173"/>
      <c r="G188" s="174">
        <f>ROUND(E188*F188,2)</f>
        <v>0</v>
      </c>
      <c r="H188" s="173"/>
      <c r="I188" s="174">
        <f>ROUND(E188*H188,2)</f>
        <v>0</v>
      </c>
      <c r="J188" s="173"/>
      <c r="K188" s="174">
        <f>ROUND(E188*J188,2)</f>
        <v>0</v>
      </c>
      <c r="L188" s="174">
        <v>21</v>
      </c>
      <c r="M188" s="174">
        <f>G188*(1+L188/100)</f>
        <v>0</v>
      </c>
      <c r="N188" s="164">
        <v>8.4999999999999995E-4</v>
      </c>
      <c r="O188" s="164">
        <f>ROUND(E188*N188,5)</f>
        <v>9.9220000000000003E-2</v>
      </c>
      <c r="P188" s="164">
        <v>0</v>
      </c>
      <c r="Q188" s="164">
        <f>ROUND(E188*P188,5)</f>
        <v>0</v>
      </c>
      <c r="R188" s="164"/>
      <c r="S188" s="164"/>
      <c r="T188" s="165">
        <v>0.21360000000000001</v>
      </c>
      <c r="U188" s="164">
        <f>ROUND(E188*T188,2)</f>
        <v>24.93</v>
      </c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 t="s">
        <v>131</v>
      </c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</row>
    <row r="189" spans="1:60" outlineLevel="1" x14ac:dyDescent="0.2">
      <c r="A189" s="155"/>
      <c r="B189" s="161"/>
      <c r="C189" s="196" t="s">
        <v>328</v>
      </c>
      <c r="D189" s="166"/>
      <c r="E189" s="171">
        <v>35.03</v>
      </c>
      <c r="F189" s="174"/>
      <c r="G189" s="174"/>
      <c r="H189" s="174"/>
      <c r="I189" s="174"/>
      <c r="J189" s="174"/>
      <c r="K189" s="174"/>
      <c r="L189" s="174"/>
      <c r="M189" s="174"/>
      <c r="N189" s="164"/>
      <c r="O189" s="164"/>
      <c r="P189" s="164"/>
      <c r="Q189" s="164"/>
      <c r="R189" s="164"/>
      <c r="S189" s="164"/>
      <c r="T189" s="165"/>
      <c r="U189" s="16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 t="s">
        <v>133</v>
      </c>
      <c r="AF189" s="154">
        <v>0</v>
      </c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</row>
    <row r="190" spans="1:60" outlineLevel="1" x14ac:dyDescent="0.2">
      <c r="A190" s="155"/>
      <c r="B190" s="161"/>
      <c r="C190" s="196" t="s">
        <v>299</v>
      </c>
      <c r="D190" s="166"/>
      <c r="E190" s="171">
        <v>27.4</v>
      </c>
      <c r="F190" s="174"/>
      <c r="G190" s="174"/>
      <c r="H190" s="174"/>
      <c r="I190" s="174"/>
      <c r="J190" s="174"/>
      <c r="K190" s="174"/>
      <c r="L190" s="174"/>
      <c r="M190" s="174"/>
      <c r="N190" s="164"/>
      <c r="O190" s="164"/>
      <c r="P190" s="164"/>
      <c r="Q190" s="164"/>
      <c r="R190" s="164"/>
      <c r="S190" s="164"/>
      <c r="T190" s="165"/>
      <c r="U190" s="16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 t="s">
        <v>133</v>
      </c>
      <c r="AF190" s="154">
        <v>0</v>
      </c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</row>
    <row r="191" spans="1:60" outlineLevel="1" x14ac:dyDescent="0.2">
      <c r="A191" s="155"/>
      <c r="B191" s="161"/>
      <c r="C191" s="196" t="s">
        <v>255</v>
      </c>
      <c r="D191" s="166"/>
      <c r="E191" s="171"/>
      <c r="F191" s="174"/>
      <c r="G191" s="174"/>
      <c r="H191" s="174"/>
      <c r="I191" s="174"/>
      <c r="J191" s="174"/>
      <c r="K191" s="174"/>
      <c r="L191" s="174"/>
      <c r="M191" s="174"/>
      <c r="N191" s="164"/>
      <c r="O191" s="164"/>
      <c r="P191" s="164"/>
      <c r="Q191" s="164"/>
      <c r="R191" s="164"/>
      <c r="S191" s="164"/>
      <c r="T191" s="165"/>
      <c r="U191" s="16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 t="s">
        <v>133</v>
      </c>
      <c r="AF191" s="154">
        <v>0</v>
      </c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</row>
    <row r="192" spans="1:60" outlineLevel="1" x14ac:dyDescent="0.2">
      <c r="A192" s="155"/>
      <c r="B192" s="161"/>
      <c r="C192" s="196" t="s">
        <v>329</v>
      </c>
      <c r="D192" s="166"/>
      <c r="E192" s="171">
        <v>12.65</v>
      </c>
      <c r="F192" s="174"/>
      <c r="G192" s="174"/>
      <c r="H192" s="174"/>
      <c r="I192" s="174"/>
      <c r="J192" s="174"/>
      <c r="K192" s="174"/>
      <c r="L192" s="174"/>
      <c r="M192" s="174"/>
      <c r="N192" s="164"/>
      <c r="O192" s="164"/>
      <c r="P192" s="164"/>
      <c r="Q192" s="164"/>
      <c r="R192" s="164"/>
      <c r="S192" s="164"/>
      <c r="T192" s="165"/>
      <c r="U192" s="16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 t="s">
        <v>133</v>
      </c>
      <c r="AF192" s="154">
        <v>0</v>
      </c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</row>
    <row r="193" spans="1:60" outlineLevel="1" x14ac:dyDescent="0.2">
      <c r="A193" s="155"/>
      <c r="B193" s="161"/>
      <c r="C193" s="196" t="s">
        <v>197</v>
      </c>
      <c r="D193" s="166"/>
      <c r="E193" s="171">
        <v>5</v>
      </c>
      <c r="F193" s="174"/>
      <c r="G193" s="174"/>
      <c r="H193" s="174"/>
      <c r="I193" s="174"/>
      <c r="J193" s="174"/>
      <c r="K193" s="174"/>
      <c r="L193" s="174"/>
      <c r="M193" s="174"/>
      <c r="N193" s="164"/>
      <c r="O193" s="164"/>
      <c r="P193" s="164"/>
      <c r="Q193" s="164"/>
      <c r="R193" s="164"/>
      <c r="S193" s="164"/>
      <c r="T193" s="165"/>
      <c r="U193" s="16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 t="s">
        <v>133</v>
      </c>
      <c r="AF193" s="154">
        <v>0</v>
      </c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</row>
    <row r="194" spans="1:60" outlineLevel="1" x14ac:dyDescent="0.2">
      <c r="A194" s="155"/>
      <c r="B194" s="161"/>
      <c r="C194" s="196" t="s">
        <v>330</v>
      </c>
      <c r="D194" s="166"/>
      <c r="E194" s="171">
        <v>24.05</v>
      </c>
      <c r="F194" s="174"/>
      <c r="G194" s="174"/>
      <c r="H194" s="174"/>
      <c r="I194" s="174"/>
      <c r="J194" s="174"/>
      <c r="K194" s="174"/>
      <c r="L194" s="174"/>
      <c r="M194" s="174"/>
      <c r="N194" s="164"/>
      <c r="O194" s="164"/>
      <c r="P194" s="164"/>
      <c r="Q194" s="164"/>
      <c r="R194" s="164"/>
      <c r="S194" s="164"/>
      <c r="T194" s="165"/>
      <c r="U194" s="16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 t="s">
        <v>133</v>
      </c>
      <c r="AF194" s="154">
        <v>0</v>
      </c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</row>
    <row r="195" spans="1:60" outlineLevel="1" x14ac:dyDescent="0.2">
      <c r="A195" s="155"/>
      <c r="B195" s="161"/>
      <c r="C195" s="196" t="s">
        <v>331</v>
      </c>
      <c r="D195" s="166"/>
      <c r="E195" s="171">
        <v>12.6</v>
      </c>
      <c r="F195" s="174"/>
      <c r="G195" s="174"/>
      <c r="H195" s="174"/>
      <c r="I195" s="174"/>
      <c r="J195" s="174"/>
      <c r="K195" s="174"/>
      <c r="L195" s="174"/>
      <c r="M195" s="174"/>
      <c r="N195" s="164"/>
      <c r="O195" s="164"/>
      <c r="P195" s="164"/>
      <c r="Q195" s="164"/>
      <c r="R195" s="164"/>
      <c r="S195" s="164"/>
      <c r="T195" s="165"/>
      <c r="U195" s="164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 t="s">
        <v>133</v>
      </c>
      <c r="AF195" s="154">
        <v>0</v>
      </c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</row>
    <row r="196" spans="1:60" outlineLevel="1" x14ac:dyDescent="0.2">
      <c r="A196" s="155">
        <v>35</v>
      </c>
      <c r="B196" s="161" t="s">
        <v>332</v>
      </c>
      <c r="C196" s="195" t="s">
        <v>333</v>
      </c>
      <c r="D196" s="163" t="s">
        <v>151</v>
      </c>
      <c r="E196" s="170">
        <v>42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64">
        <v>4.8169999999999998E-2</v>
      </c>
      <c r="O196" s="164">
        <f>ROUND(E196*N196,5)</f>
        <v>2.0231400000000002</v>
      </c>
      <c r="P196" s="164">
        <v>0</v>
      </c>
      <c r="Q196" s="164">
        <f>ROUND(E196*P196,5)</f>
        <v>0</v>
      </c>
      <c r="R196" s="164"/>
      <c r="S196" s="164"/>
      <c r="T196" s="165">
        <v>0.74</v>
      </c>
      <c r="U196" s="164">
        <f>ROUND(E196*T196,2)</f>
        <v>31.08</v>
      </c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 t="s">
        <v>131</v>
      </c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</row>
    <row r="197" spans="1:60" outlineLevel="1" x14ac:dyDescent="0.2">
      <c r="A197" s="155"/>
      <c r="B197" s="161"/>
      <c r="C197" s="196" t="s">
        <v>334</v>
      </c>
      <c r="D197" s="166"/>
      <c r="E197" s="171">
        <v>12</v>
      </c>
      <c r="F197" s="174"/>
      <c r="G197" s="174"/>
      <c r="H197" s="174"/>
      <c r="I197" s="174"/>
      <c r="J197" s="174"/>
      <c r="K197" s="174"/>
      <c r="L197" s="174"/>
      <c r="M197" s="174"/>
      <c r="N197" s="164"/>
      <c r="O197" s="164"/>
      <c r="P197" s="164"/>
      <c r="Q197" s="164"/>
      <c r="R197" s="164"/>
      <c r="S197" s="164"/>
      <c r="T197" s="165"/>
      <c r="U197" s="16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 t="s">
        <v>133</v>
      </c>
      <c r="AF197" s="154">
        <v>0</v>
      </c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</row>
    <row r="198" spans="1:60" outlineLevel="1" x14ac:dyDescent="0.2">
      <c r="A198" s="155"/>
      <c r="B198" s="161"/>
      <c r="C198" s="196" t="s">
        <v>335</v>
      </c>
      <c r="D198" s="166"/>
      <c r="E198" s="171">
        <v>30</v>
      </c>
      <c r="F198" s="174"/>
      <c r="G198" s="174"/>
      <c r="H198" s="174"/>
      <c r="I198" s="174"/>
      <c r="J198" s="174"/>
      <c r="K198" s="174"/>
      <c r="L198" s="174"/>
      <c r="M198" s="174"/>
      <c r="N198" s="164"/>
      <c r="O198" s="164"/>
      <c r="P198" s="164"/>
      <c r="Q198" s="164"/>
      <c r="R198" s="164"/>
      <c r="S198" s="164"/>
      <c r="T198" s="165"/>
      <c r="U198" s="16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 t="s">
        <v>133</v>
      </c>
      <c r="AF198" s="154">
        <v>0</v>
      </c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</row>
    <row r="199" spans="1:60" ht="22.5" outlineLevel="1" x14ac:dyDescent="0.2">
      <c r="A199" s="155">
        <v>36</v>
      </c>
      <c r="B199" s="161" t="s">
        <v>336</v>
      </c>
      <c r="C199" s="195" t="s">
        <v>337</v>
      </c>
      <c r="D199" s="163" t="s">
        <v>151</v>
      </c>
      <c r="E199" s="170">
        <v>104.24550000000001</v>
      </c>
      <c r="F199" s="173"/>
      <c r="G199" s="174">
        <f>ROUND(E199*F199,2)</f>
        <v>0</v>
      </c>
      <c r="H199" s="173"/>
      <c r="I199" s="174">
        <f>ROUND(E199*H199,2)</f>
        <v>0</v>
      </c>
      <c r="J199" s="173"/>
      <c r="K199" s="174">
        <f>ROUND(E199*J199,2)</f>
        <v>0</v>
      </c>
      <c r="L199" s="174">
        <v>21</v>
      </c>
      <c r="M199" s="174">
        <f>G199*(1+L199/100)</f>
        <v>0</v>
      </c>
      <c r="N199" s="164">
        <v>3.6600000000000001E-3</v>
      </c>
      <c r="O199" s="164">
        <f>ROUND(E199*N199,5)</f>
        <v>0.38153999999999999</v>
      </c>
      <c r="P199" s="164">
        <v>0</v>
      </c>
      <c r="Q199" s="164">
        <f>ROUND(E199*P199,5)</f>
        <v>0</v>
      </c>
      <c r="R199" s="164"/>
      <c r="S199" s="164"/>
      <c r="T199" s="165">
        <v>0.43</v>
      </c>
      <c r="U199" s="164">
        <f>ROUND(E199*T199,2)</f>
        <v>44.83</v>
      </c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 t="s">
        <v>131</v>
      </c>
      <c r="AF199" s="154"/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</row>
    <row r="200" spans="1:60" outlineLevel="1" x14ac:dyDescent="0.2">
      <c r="A200" s="155"/>
      <c r="B200" s="161"/>
      <c r="C200" s="196" t="s">
        <v>338</v>
      </c>
      <c r="D200" s="166"/>
      <c r="E200" s="171">
        <v>11.304</v>
      </c>
      <c r="F200" s="174"/>
      <c r="G200" s="174"/>
      <c r="H200" s="174"/>
      <c r="I200" s="174"/>
      <c r="J200" s="174"/>
      <c r="K200" s="174"/>
      <c r="L200" s="174"/>
      <c r="M200" s="174"/>
      <c r="N200" s="164"/>
      <c r="O200" s="164"/>
      <c r="P200" s="164"/>
      <c r="Q200" s="164"/>
      <c r="R200" s="164"/>
      <c r="S200" s="164"/>
      <c r="T200" s="165"/>
      <c r="U200" s="164"/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 t="s">
        <v>133</v>
      </c>
      <c r="AF200" s="154">
        <v>0</v>
      </c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</row>
    <row r="201" spans="1:60" outlineLevel="1" x14ac:dyDescent="0.2">
      <c r="A201" s="155"/>
      <c r="B201" s="161"/>
      <c r="C201" s="196" t="s">
        <v>339</v>
      </c>
      <c r="D201" s="166"/>
      <c r="E201" s="171">
        <v>15.07</v>
      </c>
      <c r="F201" s="174"/>
      <c r="G201" s="174"/>
      <c r="H201" s="174"/>
      <c r="I201" s="174"/>
      <c r="J201" s="174"/>
      <c r="K201" s="174"/>
      <c r="L201" s="174"/>
      <c r="M201" s="174"/>
      <c r="N201" s="164"/>
      <c r="O201" s="164"/>
      <c r="P201" s="164"/>
      <c r="Q201" s="164"/>
      <c r="R201" s="164"/>
      <c r="S201" s="164"/>
      <c r="T201" s="165"/>
      <c r="U201" s="164"/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 t="s">
        <v>133</v>
      </c>
      <c r="AF201" s="154">
        <v>0</v>
      </c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</row>
    <row r="202" spans="1:60" outlineLevel="1" x14ac:dyDescent="0.2">
      <c r="A202" s="155"/>
      <c r="B202" s="161"/>
      <c r="C202" s="196" t="s">
        <v>340</v>
      </c>
      <c r="D202" s="166"/>
      <c r="E202" s="171">
        <v>21.643999999999998</v>
      </c>
      <c r="F202" s="174"/>
      <c r="G202" s="174"/>
      <c r="H202" s="174"/>
      <c r="I202" s="174"/>
      <c r="J202" s="174"/>
      <c r="K202" s="174"/>
      <c r="L202" s="174"/>
      <c r="M202" s="174"/>
      <c r="N202" s="164"/>
      <c r="O202" s="164"/>
      <c r="P202" s="164"/>
      <c r="Q202" s="164"/>
      <c r="R202" s="164"/>
      <c r="S202" s="164"/>
      <c r="T202" s="165"/>
      <c r="U202" s="16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 t="s">
        <v>133</v>
      </c>
      <c r="AF202" s="154">
        <v>0</v>
      </c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</row>
    <row r="203" spans="1:60" outlineLevel="1" x14ac:dyDescent="0.2">
      <c r="A203" s="155"/>
      <c r="B203" s="161"/>
      <c r="C203" s="196" t="s">
        <v>341</v>
      </c>
      <c r="D203" s="166"/>
      <c r="E203" s="171">
        <v>10.119999999999999</v>
      </c>
      <c r="F203" s="174"/>
      <c r="G203" s="174"/>
      <c r="H203" s="174"/>
      <c r="I203" s="174"/>
      <c r="J203" s="174"/>
      <c r="K203" s="174"/>
      <c r="L203" s="174"/>
      <c r="M203" s="174"/>
      <c r="N203" s="164"/>
      <c r="O203" s="164"/>
      <c r="P203" s="164"/>
      <c r="Q203" s="164"/>
      <c r="R203" s="164"/>
      <c r="S203" s="164"/>
      <c r="T203" s="165"/>
      <c r="U203" s="164"/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 t="s">
        <v>133</v>
      </c>
      <c r="AF203" s="154">
        <v>0</v>
      </c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</row>
    <row r="204" spans="1:60" outlineLevel="1" x14ac:dyDescent="0.2">
      <c r="A204" s="155"/>
      <c r="B204" s="161"/>
      <c r="C204" s="196" t="s">
        <v>342</v>
      </c>
      <c r="D204" s="166"/>
      <c r="E204" s="171">
        <v>4</v>
      </c>
      <c r="F204" s="174"/>
      <c r="G204" s="174"/>
      <c r="H204" s="174"/>
      <c r="I204" s="174"/>
      <c r="J204" s="174"/>
      <c r="K204" s="174"/>
      <c r="L204" s="174"/>
      <c r="M204" s="174"/>
      <c r="N204" s="164"/>
      <c r="O204" s="164"/>
      <c r="P204" s="164"/>
      <c r="Q204" s="164"/>
      <c r="R204" s="164"/>
      <c r="S204" s="164"/>
      <c r="T204" s="165"/>
      <c r="U204" s="16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 t="s">
        <v>133</v>
      </c>
      <c r="AF204" s="154">
        <v>0</v>
      </c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</row>
    <row r="205" spans="1:60" ht="22.5" outlineLevel="1" x14ac:dyDescent="0.2">
      <c r="A205" s="155"/>
      <c r="B205" s="161"/>
      <c r="C205" s="196" t="s">
        <v>343</v>
      </c>
      <c r="D205" s="166"/>
      <c r="E205" s="171">
        <v>29.91</v>
      </c>
      <c r="F205" s="174"/>
      <c r="G205" s="174"/>
      <c r="H205" s="174"/>
      <c r="I205" s="174"/>
      <c r="J205" s="174"/>
      <c r="K205" s="174"/>
      <c r="L205" s="174"/>
      <c r="M205" s="174"/>
      <c r="N205" s="164"/>
      <c r="O205" s="164"/>
      <c r="P205" s="164"/>
      <c r="Q205" s="164"/>
      <c r="R205" s="164"/>
      <c r="S205" s="164"/>
      <c r="T205" s="165"/>
      <c r="U205" s="16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 t="s">
        <v>133</v>
      </c>
      <c r="AF205" s="154">
        <v>0</v>
      </c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</row>
    <row r="206" spans="1:60" outlineLevel="1" x14ac:dyDescent="0.2">
      <c r="A206" s="155"/>
      <c r="B206" s="161"/>
      <c r="C206" s="196" t="s">
        <v>344</v>
      </c>
      <c r="D206" s="166"/>
      <c r="E206" s="171">
        <v>8.4175000000000004</v>
      </c>
      <c r="F206" s="174"/>
      <c r="G206" s="174"/>
      <c r="H206" s="174"/>
      <c r="I206" s="174"/>
      <c r="J206" s="174"/>
      <c r="K206" s="174"/>
      <c r="L206" s="174"/>
      <c r="M206" s="174"/>
      <c r="N206" s="164"/>
      <c r="O206" s="164"/>
      <c r="P206" s="164"/>
      <c r="Q206" s="164"/>
      <c r="R206" s="164"/>
      <c r="S206" s="164"/>
      <c r="T206" s="165"/>
      <c r="U206" s="16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 t="s">
        <v>133</v>
      </c>
      <c r="AF206" s="154">
        <v>0</v>
      </c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</row>
    <row r="207" spans="1:60" outlineLevel="1" x14ac:dyDescent="0.2">
      <c r="A207" s="155"/>
      <c r="B207" s="161"/>
      <c r="C207" s="196" t="s">
        <v>345</v>
      </c>
      <c r="D207" s="166"/>
      <c r="E207" s="171">
        <v>3.78</v>
      </c>
      <c r="F207" s="174"/>
      <c r="G207" s="174"/>
      <c r="H207" s="174"/>
      <c r="I207" s="174"/>
      <c r="J207" s="174"/>
      <c r="K207" s="174"/>
      <c r="L207" s="174"/>
      <c r="M207" s="174"/>
      <c r="N207" s="164"/>
      <c r="O207" s="164"/>
      <c r="P207" s="164"/>
      <c r="Q207" s="164"/>
      <c r="R207" s="164"/>
      <c r="S207" s="164"/>
      <c r="T207" s="165"/>
      <c r="U207" s="16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 t="s">
        <v>133</v>
      </c>
      <c r="AF207" s="154">
        <v>0</v>
      </c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</row>
    <row r="208" spans="1:60" outlineLevel="1" x14ac:dyDescent="0.2">
      <c r="A208" s="155">
        <v>37</v>
      </c>
      <c r="B208" s="161" t="s">
        <v>346</v>
      </c>
      <c r="C208" s="195" t="s">
        <v>347</v>
      </c>
      <c r="D208" s="163" t="s">
        <v>151</v>
      </c>
      <c r="E208" s="170">
        <v>104.24550000000001</v>
      </c>
      <c r="F208" s="173"/>
      <c r="G208" s="174">
        <f>ROUND(E208*F208,2)</f>
        <v>0</v>
      </c>
      <c r="H208" s="173"/>
      <c r="I208" s="174">
        <f>ROUND(E208*H208,2)</f>
        <v>0</v>
      </c>
      <c r="J208" s="173"/>
      <c r="K208" s="174">
        <f>ROUND(E208*J208,2)</f>
        <v>0</v>
      </c>
      <c r="L208" s="174">
        <v>21</v>
      </c>
      <c r="M208" s="174">
        <f>G208*(1+L208/100)</f>
        <v>0</v>
      </c>
      <c r="N208" s="164">
        <v>1.9000000000000001E-4</v>
      </c>
      <c r="O208" s="164">
        <f>ROUND(E208*N208,5)</f>
        <v>1.9810000000000001E-2</v>
      </c>
      <c r="P208" s="164">
        <v>0</v>
      </c>
      <c r="Q208" s="164">
        <f>ROUND(E208*P208,5)</f>
        <v>0</v>
      </c>
      <c r="R208" s="164"/>
      <c r="S208" s="164"/>
      <c r="T208" s="165">
        <v>7.0000000000000007E-2</v>
      </c>
      <c r="U208" s="164">
        <f>ROUND(E208*T208,2)</f>
        <v>7.3</v>
      </c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 t="s">
        <v>131</v>
      </c>
      <c r="AF208" s="154"/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</row>
    <row r="209" spans="1:60" outlineLevel="1" x14ac:dyDescent="0.2">
      <c r="A209" s="155"/>
      <c r="B209" s="161"/>
      <c r="C209" s="196" t="s">
        <v>338</v>
      </c>
      <c r="D209" s="166"/>
      <c r="E209" s="171">
        <v>11.304</v>
      </c>
      <c r="F209" s="174"/>
      <c r="G209" s="174"/>
      <c r="H209" s="174"/>
      <c r="I209" s="174"/>
      <c r="J209" s="174"/>
      <c r="K209" s="174"/>
      <c r="L209" s="174"/>
      <c r="M209" s="174"/>
      <c r="N209" s="164"/>
      <c r="O209" s="164"/>
      <c r="P209" s="164"/>
      <c r="Q209" s="164"/>
      <c r="R209" s="164"/>
      <c r="S209" s="164"/>
      <c r="T209" s="165"/>
      <c r="U209" s="16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 t="s">
        <v>133</v>
      </c>
      <c r="AF209" s="154">
        <v>0</v>
      </c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</row>
    <row r="210" spans="1:60" outlineLevel="1" x14ac:dyDescent="0.2">
      <c r="A210" s="155"/>
      <c r="B210" s="161"/>
      <c r="C210" s="196" t="s">
        <v>339</v>
      </c>
      <c r="D210" s="166"/>
      <c r="E210" s="171">
        <v>15.07</v>
      </c>
      <c r="F210" s="174"/>
      <c r="G210" s="174"/>
      <c r="H210" s="174"/>
      <c r="I210" s="174"/>
      <c r="J210" s="174"/>
      <c r="K210" s="174"/>
      <c r="L210" s="174"/>
      <c r="M210" s="174"/>
      <c r="N210" s="164"/>
      <c r="O210" s="164"/>
      <c r="P210" s="164"/>
      <c r="Q210" s="164"/>
      <c r="R210" s="164"/>
      <c r="S210" s="164"/>
      <c r="T210" s="165"/>
      <c r="U210" s="16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 t="s">
        <v>133</v>
      </c>
      <c r="AF210" s="154">
        <v>0</v>
      </c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</row>
    <row r="211" spans="1:60" outlineLevel="1" x14ac:dyDescent="0.2">
      <c r="A211" s="155"/>
      <c r="B211" s="161"/>
      <c r="C211" s="196" t="s">
        <v>340</v>
      </c>
      <c r="D211" s="166"/>
      <c r="E211" s="171">
        <v>21.643999999999998</v>
      </c>
      <c r="F211" s="174"/>
      <c r="G211" s="174"/>
      <c r="H211" s="174"/>
      <c r="I211" s="174"/>
      <c r="J211" s="174"/>
      <c r="K211" s="174"/>
      <c r="L211" s="174"/>
      <c r="M211" s="174"/>
      <c r="N211" s="164"/>
      <c r="O211" s="164"/>
      <c r="P211" s="164"/>
      <c r="Q211" s="164"/>
      <c r="R211" s="164"/>
      <c r="S211" s="164"/>
      <c r="T211" s="165"/>
      <c r="U211" s="16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 t="s">
        <v>133</v>
      </c>
      <c r="AF211" s="154">
        <v>0</v>
      </c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</row>
    <row r="212" spans="1:60" outlineLevel="1" x14ac:dyDescent="0.2">
      <c r="A212" s="155"/>
      <c r="B212" s="161"/>
      <c r="C212" s="196" t="s">
        <v>341</v>
      </c>
      <c r="D212" s="166"/>
      <c r="E212" s="171">
        <v>10.119999999999999</v>
      </c>
      <c r="F212" s="174"/>
      <c r="G212" s="174"/>
      <c r="H212" s="174"/>
      <c r="I212" s="174"/>
      <c r="J212" s="174"/>
      <c r="K212" s="174"/>
      <c r="L212" s="174"/>
      <c r="M212" s="174"/>
      <c r="N212" s="164"/>
      <c r="O212" s="164"/>
      <c r="P212" s="164"/>
      <c r="Q212" s="164"/>
      <c r="R212" s="164"/>
      <c r="S212" s="164"/>
      <c r="T212" s="165"/>
      <c r="U212" s="16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 t="s">
        <v>133</v>
      </c>
      <c r="AF212" s="154">
        <v>0</v>
      </c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</row>
    <row r="213" spans="1:60" outlineLevel="1" x14ac:dyDescent="0.2">
      <c r="A213" s="155"/>
      <c r="B213" s="161"/>
      <c r="C213" s="196" t="s">
        <v>342</v>
      </c>
      <c r="D213" s="166"/>
      <c r="E213" s="171">
        <v>4</v>
      </c>
      <c r="F213" s="174"/>
      <c r="G213" s="174"/>
      <c r="H213" s="174"/>
      <c r="I213" s="174"/>
      <c r="J213" s="174"/>
      <c r="K213" s="174"/>
      <c r="L213" s="174"/>
      <c r="M213" s="174"/>
      <c r="N213" s="164"/>
      <c r="O213" s="164"/>
      <c r="P213" s="164"/>
      <c r="Q213" s="164"/>
      <c r="R213" s="164"/>
      <c r="S213" s="164"/>
      <c r="T213" s="165"/>
      <c r="U213" s="16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 t="s">
        <v>133</v>
      </c>
      <c r="AF213" s="154">
        <v>0</v>
      </c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</row>
    <row r="214" spans="1:60" ht="22.5" outlineLevel="1" x14ac:dyDescent="0.2">
      <c r="A214" s="155"/>
      <c r="B214" s="161"/>
      <c r="C214" s="196" t="s">
        <v>343</v>
      </c>
      <c r="D214" s="166"/>
      <c r="E214" s="171">
        <v>29.91</v>
      </c>
      <c r="F214" s="174"/>
      <c r="G214" s="174"/>
      <c r="H214" s="174"/>
      <c r="I214" s="174"/>
      <c r="J214" s="174"/>
      <c r="K214" s="174"/>
      <c r="L214" s="174"/>
      <c r="M214" s="174"/>
      <c r="N214" s="164"/>
      <c r="O214" s="164"/>
      <c r="P214" s="164"/>
      <c r="Q214" s="164"/>
      <c r="R214" s="164"/>
      <c r="S214" s="164"/>
      <c r="T214" s="165"/>
      <c r="U214" s="16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 t="s">
        <v>133</v>
      </c>
      <c r="AF214" s="154">
        <v>0</v>
      </c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</row>
    <row r="215" spans="1:60" outlineLevel="1" x14ac:dyDescent="0.2">
      <c r="A215" s="155"/>
      <c r="B215" s="161"/>
      <c r="C215" s="196" t="s">
        <v>344</v>
      </c>
      <c r="D215" s="166"/>
      <c r="E215" s="171">
        <v>8.4175000000000004</v>
      </c>
      <c r="F215" s="174"/>
      <c r="G215" s="174"/>
      <c r="H215" s="174"/>
      <c r="I215" s="174"/>
      <c r="J215" s="174"/>
      <c r="K215" s="174"/>
      <c r="L215" s="174"/>
      <c r="M215" s="174"/>
      <c r="N215" s="164"/>
      <c r="O215" s="164"/>
      <c r="P215" s="164"/>
      <c r="Q215" s="164"/>
      <c r="R215" s="164"/>
      <c r="S215" s="164"/>
      <c r="T215" s="165"/>
      <c r="U215" s="16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 t="s">
        <v>133</v>
      </c>
      <c r="AF215" s="154">
        <v>0</v>
      </c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</row>
    <row r="216" spans="1:60" outlineLevel="1" x14ac:dyDescent="0.2">
      <c r="A216" s="155"/>
      <c r="B216" s="161"/>
      <c r="C216" s="196" t="s">
        <v>345</v>
      </c>
      <c r="D216" s="166"/>
      <c r="E216" s="171">
        <v>3.78</v>
      </c>
      <c r="F216" s="174"/>
      <c r="G216" s="174"/>
      <c r="H216" s="174"/>
      <c r="I216" s="174"/>
      <c r="J216" s="174"/>
      <c r="K216" s="174"/>
      <c r="L216" s="174"/>
      <c r="M216" s="174"/>
      <c r="N216" s="164"/>
      <c r="O216" s="164"/>
      <c r="P216" s="164"/>
      <c r="Q216" s="164"/>
      <c r="R216" s="164"/>
      <c r="S216" s="164"/>
      <c r="T216" s="165"/>
      <c r="U216" s="16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 t="s">
        <v>133</v>
      </c>
      <c r="AF216" s="154">
        <v>0</v>
      </c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</row>
    <row r="217" spans="1:60" outlineLevel="1" x14ac:dyDescent="0.2">
      <c r="A217" s="155">
        <v>38</v>
      </c>
      <c r="B217" s="161" t="s">
        <v>348</v>
      </c>
      <c r="C217" s="195" t="s">
        <v>349</v>
      </c>
      <c r="D217" s="163" t="s">
        <v>151</v>
      </c>
      <c r="E217" s="170">
        <v>74.33550000000001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64">
        <v>6.1799999999999997E-3</v>
      </c>
      <c r="O217" s="164">
        <f>ROUND(E217*N217,5)</f>
        <v>0.45939000000000002</v>
      </c>
      <c r="P217" s="164">
        <v>0</v>
      </c>
      <c r="Q217" s="164">
        <f>ROUND(E217*P217,5)</f>
        <v>0</v>
      </c>
      <c r="R217" s="164"/>
      <c r="S217" s="164"/>
      <c r="T217" s="165">
        <v>0.5</v>
      </c>
      <c r="U217" s="164">
        <f>ROUND(E217*T217,2)</f>
        <v>37.17</v>
      </c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 t="s">
        <v>131</v>
      </c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</row>
    <row r="218" spans="1:60" outlineLevel="1" x14ac:dyDescent="0.2">
      <c r="A218" s="155"/>
      <c r="B218" s="161"/>
      <c r="C218" s="196" t="s">
        <v>338</v>
      </c>
      <c r="D218" s="166"/>
      <c r="E218" s="171">
        <v>11.304</v>
      </c>
      <c r="F218" s="174"/>
      <c r="G218" s="174"/>
      <c r="H218" s="174"/>
      <c r="I218" s="174"/>
      <c r="J218" s="174"/>
      <c r="K218" s="174"/>
      <c r="L218" s="174"/>
      <c r="M218" s="174"/>
      <c r="N218" s="164"/>
      <c r="O218" s="164"/>
      <c r="P218" s="164"/>
      <c r="Q218" s="164"/>
      <c r="R218" s="164"/>
      <c r="S218" s="164"/>
      <c r="T218" s="165"/>
      <c r="U218" s="164"/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 t="s">
        <v>133</v>
      </c>
      <c r="AF218" s="154">
        <v>0</v>
      </c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</row>
    <row r="219" spans="1:60" outlineLevel="1" x14ac:dyDescent="0.2">
      <c r="A219" s="155"/>
      <c r="B219" s="161"/>
      <c r="C219" s="196" t="s">
        <v>339</v>
      </c>
      <c r="D219" s="166"/>
      <c r="E219" s="171">
        <v>15.07</v>
      </c>
      <c r="F219" s="174"/>
      <c r="G219" s="174"/>
      <c r="H219" s="174"/>
      <c r="I219" s="174"/>
      <c r="J219" s="174"/>
      <c r="K219" s="174"/>
      <c r="L219" s="174"/>
      <c r="M219" s="174"/>
      <c r="N219" s="164"/>
      <c r="O219" s="164"/>
      <c r="P219" s="164"/>
      <c r="Q219" s="164"/>
      <c r="R219" s="164"/>
      <c r="S219" s="164"/>
      <c r="T219" s="165"/>
      <c r="U219" s="16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 t="s">
        <v>133</v>
      </c>
      <c r="AF219" s="154">
        <v>0</v>
      </c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</row>
    <row r="220" spans="1:60" outlineLevel="1" x14ac:dyDescent="0.2">
      <c r="A220" s="155"/>
      <c r="B220" s="161"/>
      <c r="C220" s="196" t="s">
        <v>340</v>
      </c>
      <c r="D220" s="166"/>
      <c r="E220" s="171">
        <v>21.643999999999998</v>
      </c>
      <c r="F220" s="174"/>
      <c r="G220" s="174"/>
      <c r="H220" s="174"/>
      <c r="I220" s="174"/>
      <c r="J220" s="174"/>
      <c r="K220" s="174"/>
      <c r="L220" s="174"/>
      <c r="M220" s="174"/>
      <c r="N220" s="164"/>
      <c r="O220" s="164"/>
      <c r="P220" s="164"/>
      <c r="Q220" s="164"/>
      <c r="R220" s="164"/>
      <c r="S220" s="164"/>
      <c r="T220" s="165"/>
      <c r="U220" s="16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 t="s">
        <v>133</v>
      </c>
      <c r="AF220" s="154">
        <v>0</v>
      </c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</row>
    <row r="221" spans="1:60" outlineLevel="1" x14ac:dyDescent="0.2">
      <c r="A221" s="155"/>
      <c r="B221" s="161"/>
      <c r="C221" s="196" t="s">
        <v>341</v>
      </c>
      <c r="D221" s="166"/>
      <c r="E221" s="171">
        <v>10.119999999999999</v>
      </c>
      <c r="F221" s="174"/>
      <c r="G221" s="174"/>
      <c r="H221" s="174"/>
      <c r="I221" s="174"/>
      <c r="J221" s="174"/>
      <c r="K221" s="174"/>
      <c r="L221" s="174"/>
      <c r="M221" s="174"/>
      <c r="N221" s="164"/>
      <c r="O221" s="164"/>
      <c r="P221" s="164"/>
      <c r="Q221" s="164"/>
      <c r="R221" s="164"/>
      <c r="S221" s="164"/>
      <c r="T221" s="165"/>
      <c r="U221" s="16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 t="s">
        <v>133</v>
      </c>
      <c r="AF221" s="154">
        <v>0</v>
      </c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</row>
    <row r="222" spans="1:60" outlineLevel="1" x14ac:dyDescent="0.2">
      <c r="A222" s="155"/>
      <c r="B222" s="161"/>
      <c r="C222" s="196" t="s">
        <v>342</v>
      </c>
      <c r="D222" s="166"/>
      <c r="E222" s="171">
        <v>4</v>
      </c>
      <c r="F222" s="174"/>
      <c r="G222" s="174"/>
      <c r="H222" s="174"/>
      <c r="I222" s="174"/>
      <c r="J222" s="174"/>
      <c r="K222" s="174"/>
      <c r="L222" s="174"/>
      <c r="M222" s="174"/>
      <c r="N222" s="164"/>
      <c r="O222" s="164"/>
      <c r="P222" s="164"/>
      <c r="Q222" s="164"/>
      <c r="R222" s="164"/>
      <c r="S222" s="164"/>
      <c r="T222" s="165"/>
      <c r="U222" s="16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 t="s">
        <v>133</v>
      </c>
      <c r="AF222" s="154">
        <v>0</v>
      </c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</row>
    <row r="223" spans="1:60" outlineLevel="1" x14ac:dyDescent="0.2">
      <c r="A223" s="155"/>
      <c r="B223" s="161"/>
      <c r="C223" s="196" t="s">
        <v>344</v>
      </c>
      <c r="D223" s="166"/>
      <c r="E223" s="171">
        <v>8.4175000000000004</v>
      </c>
      <c r="F223" s="174"/>
      <c r="G223" s="174"/>
      <c r="H223" s="174"/>
      <c r="I223" s="174"/>
      <c r="J223" s="174"/>
      <c r="K223" s="174"/>
      <c r="L223" s="174"/>
      <c r="M223" s="174"/>
      <c r="N223" s="164"/>
      <c r="O223" s="164"/>
      <c r="P223" s="164"/>
      <c r="Q223" s="164"/>
      <c r="R223" s="164"/>
      <c r="S223" s="164"/>
      <c r="T223" s="165"/>
      <c r="U223" s="16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 t="s">
        <v>133</v>
      </c>
      <c r="AF223" s="154">
        <v>0</v>
      </c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</row>
    <row r="224" spans="1:60" outlineLevel="1" x14ac:dyDescent="0.2">
      <c r="A224" s="155"/>
      <c r="B224" s="161"/>
      <c r="C224" s="196" t="s">
        <v>345</v>
      </c>
      <c r="D224" s="166"/>
      <c r="E224" s="171">
        <v>3.78</v>
      </c>
      <c r="F224" s="174"/>
      <c r="G224" s="174"/>
      <c r="H224" s="174"/>
      <c r="I224" s="174"/>
      <c r="J224" s="174"/>
      <c r="K224" s="174"/>
      <c r="L224" s="174"/>
      <c r="M224" s="174"/>
      <c r="N224" s="164"/>
      <c r="O224" s="164"/>
      <c r="P224" s="164"/>
      <c r="Q224" s="164"/>
      <c r="R224" s="164"/>
      <c r="S224" s="164"/>
      <c r="T224" s="165"/>
      <c r="U224" s="16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 t="s">
        <v>133</v>
      </c>
      <c r="AF224" s="154">
        <v>0</v>
      </c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</row>
    <row r="225" spans="1:60" outlineLevel="1" x14ac:dyDescent="0.2">
      <c r="A225" s="155">
        <v>39</v>
      </c>
      <c r="B225" s="161" t="s">
        <v>350</v>
      </c>
      <c r="C225" s="195" t="s">
        <v>351</v>
      </c>
      <c r="D225" s="163" t="s">
        <v>151</v>
      </c>
      <c r="E225" s="170">
        <v>11.4</v>
      </c>
      <c r="F225" s="173"/>
      <c r="G225" s="174">
        <f>ROUND(E225*F225,2)</f>
        <v>0</v>
      </c>
      <c r="H225" s="173"/>
      <c r="I225" s="174">
        <f>ROUND(E225*H225,2)</f>
        <v>0</v>
      </c>
      <c r="J225" s="173"/>
      <c r="K225" s="174">
        <f>ROUND(E225*J225,2)</f>
        <v>0</v>
      </c>
      <c r="L225" s="174">
        <v>21</v>
      </c>
      <c r="M225" s="174">
        <f>G225*(1+L225/100)</f>
        <v>0</v>
      </c>
      <c r="N225" s="164">
        <v>3.5E-4</v>
      </c>
      <c r="O225" s="164">
        <f>ROUND(E225*N225,5)</f>
        <v>3.9899999999999996E-3</v>
      </c>
      <c r="P225" s="164">
        <v>0</v>
      </c>
      <c r="Q225" s="164">
        <f>ROUND(E225*P225,5)</f>
        <v>0</v>
      </c>
      <c r="R225" s="164"/>
      <c r="S225" s="164"/>
      <c r="T225" s="165">
        <v>8.5999999999999993E-2</v>
      </c>
      <c r="U225" s="164">
        <f>ROUND(E225*T225,2)</f>
        <v>0.98</v>
      </c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 t="s">
        <v>131</v>
      </c>
      <c r="AF225" s="154"/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</row>
    <row r="226" spans="1:60" outlineLevel="1" x14ac:dyDescent="0.2">
      <c r="A226" s="155"/>
      <c r="B226" s="161"/>
      <c r="C226" s="196" t="s">
        <v>250</v>
      </c>
      <c r="D226" s="166"/>
      <c r="E226" s="171">
        <v>11.4</v>
      </c>
      <c r="F226" s="174"/>
      <c r="G226" s="174"/>
      <c r="H226" s="174"/>
      <c r="I226" s="174"/>
      <c r="J226" s="174"/>
      <c r="K226" s="174"/>
      <c r="L226" s="174"/>
      <c r="M226" s="174"/>
      <c r="N226" s="164"/>
      <c r="O226" s="164"/>
      <c r="P226" s="164"/>
      <c r="Q226" s="164"/>
      <c r="R226" s="164"/>
      <c r="S226" s="164"/>
      <c r="T226" s="165"/>
      <c r="U226" s="164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 t="s">
        <v>133</v>
      </c>
      <c r="AF226" s="154">
        <v>0</v>
      </c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</row>
    <row r="227" spans="1:60" ht="22.5" outlineLevel="1" x14ac:dyDescent="0.2">
      <c r="A227" s="155">
        <v>40</v>
      </c>
      <c r="B227" s="161" t="s">
        <v>352</v>
      </c>
      <c r="C227" s="195" t="s">
        <v>353</v>
      </c>
      <c r="D227" s="163" t="s">
        <v>151</v>
      </c>
      <c r="E227" s="170">
        <v>29.91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21</v>
      </c>
      <c r="M227" s="174">
        <f>G227*(1+L227/100)</f>
        <v>0</v>
      </c>
      <c r="N227" s="164">
        <v>3.9100000000000003E-3</v>
      </c>
      <c r="O227" s="164">
        <f>ROUND(E227*N227,5)</f>
        <v>0.11695</v>
      </c>
      <c r="P227" s="164">
        <v>0</v>
      </c>
      <c r="Q227" s="164">
        <f>ROUND(E227*P227,5)</f>
        <v>0</v>
      </c>
      <c r="R227" s="164"/>
      <c r="S227" s="164"/>
      <c r="T227" s="165">
        <v>0.30599999999999999</v>
      </c>
      <c r="U227" s="164">
        <f>ROUND(E227*T227,2)</f>
        <v>9.15</v>
      </c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 t="s">
        <v>131</v>
      </c>
      <c r="AF227" s="154"/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</row>
    <row r="228" spans="1:60" ht="22.5" outlineLevel="1" x14ac:dyDescent="0.2">
      <c r="A228" s="155"/>
      <c r="B228" s="161"/>
      <c r="C228" s="196" t="s">
        <v>343</v>
      </c>
      <c r="D228" s="166"/>
      <c r="E228" s="171">
        <v>29.91</v>
      </c>
      <c r="F228" s="174"/>
      <c r="G228" s="174"/>
      <c r="H228" s="174"/>
      <c r="I228" s="174"/>
      <c r="J228" s="174"/>
      <c r="K228" s="174"/>
      <c r="L228" s="174"/>
      <c r="M228" s="174"/>
      <c r="N228" s="164"/>
      <c r="O228" s="164"/>
      <c r="P228" s="164"/>
      <c r="Q228" s="164"/>
      <c r="R228" s="164"/>
      <c r="S228" s="164"/>
      <c r="T228" s="165"/>
      <c r="U228" s="164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 t="s">
        <v>133</v>
      </c>
      <c r="AF228" s="154">
        <v>0</v>
      </c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</row>
    <row r="229" spans="1:60" ht="22.5" outlineLevel="1" x14ac:dyDescent="0.2">
      <c r="A229" s="155">
        <v>41</v>
      </c>
      <c r="B229" s="161" t="s">
        <v>354</v>
      </c>
      <c r="C229" s="195" t="s">
        <v>355</v>
      </c>
      <c r="D229" s="163" t="s">
        <v>356</v>
      </c>
      <c r="E229" s="170">
        <v>1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64">
        <v>0</v>
      </c>
      <c r="O229" s="164">
        <f>ROUND(E229*N229,5)</f>
        <v>0</v>
      </c>
      <c r="P229" s="164">
        <v>0</v>
      </c>
      <c r="Q229" s="164">
        <f>ROUND(E229*P229,5)</f>
        <v>0</v>
      </c>
      <c r="R229" s="164"/>
      <c r="S229" s="164"/>
      <c r="T229" s="165">
        <v>0</v>
      </c>
      <c r="U229" s="164">
        <f>ROUND(E229*T229,2)</f>
        <v>0</v>
      </c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 t="s">
        <v>131</v>
      </c>
      <c r="AF229" s="154"/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</row>
    <row r="230" spans="1:60" outlineLevel="1" x14ac:dyDescent="0.2">
      <c r="A230" s="155"/>
      <c r="B230" s="161"/>
      <c r="C230" s="196" t="s">
        <v>55</v>
      </c>
      <c r="D230" s="166"/>
      <c r="E230" s="171">
        <v>1</v>
      </c>
      <c r="F230" s="174"/>
      <c r="G230" s="174"/>
      <c r="H230" s="174"/>
      <c r="I230" s="174"/>
      <c r="J230" s="174"/>
      <c r="K230" s="174"/>
      <c r="L230" s="174"/>
      <c r="M230" s="174"/>
      <c r="N230" s="164"/>
      <c r="O230" s="164"/>
      <c r="P230" s="164"/>
      <c r="Q230" s="164"/>
      <c r="R230" s="164"/>
      <c r="S230" s="164"/>
      <c r="T230" s="165"/>
      <c r="U230" s="164"/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 t="s">
        <v>133</v>
      </c>
      <c r="AF230" s="154">
        <v>0</v>
      </c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</row>
    <row r="231" spans="1:60" outlineLevel="1" x14ac:dyDescent="0.2">
      <c r="A231" s="155">
        <v>42</v>
      </c>
      <c r="B231" s="161" t="s">
        <v>357</v>
      </c>
      <c r="C231" s="195" t="s">
        <v>358</v>
      </c>
      <c r="D231" s="163" t="s">
        <v>356</v>
      </c>
      <c r="E231" s="170">
        <v>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64">
        <v>0</v>
      </c>
      <c r="O231" s="164">
        <f>ROUND(E231*N231,5)</f>
        <v>0</v>
      </c>
      <c r="P231" s="164">
        <v>0</v>
      </c>
      <c r="Q231" s="164">
        <f>ROUND(E231*P231,5)</f>
        <v>0</v>
      </c>
      <c r="R231" s="164"/>
      <c r="S231" s="164"/>
      <c r="T231" s="165">
        <v>0</v>
      </c>
      <c r="U231" s="164">
        <f>ROUND(E231*T231,2)</f>
        <v>0</v>
      </c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 t="s">
        <v>131</v>
      </c>
      <c r="AF231" s="154"/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</row>
    <row r="232" spans="1:60" outlineLevel="1" x14ac:dyDescent="0.2">
      <c r="A232" s="155"/>
      <c r="B232" s="161"/>
      <c r="C232" s="196" t="s">
        <v>55</v>
      </c>
      <c r="D232" s="166"/>
      <c r="E232" s="171">
        <v>1</v>
      </c>
      <c r="F232" s="174"/>
      <c r="G232" s="174"/>
      <c r="H232" s="174"/>
      <c r="I232" s="174"/>
      <c r="J232" s="174"/>
      <c r="K232" s="174"/>
      <c r="L232" s="174"/>
      <c r="M232" s="174"/>
      <c r="N232" s="164"/>
      <c r="O232" s="164"/>
      <c r="P232" s="164"/>
      <c r="Q232" s="164"/>
      <c r="R232" s="164"/>
      <c r="S232" s="164"/>
      <c r="T232" s="165"/>
      <c r="U232" s="164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 t="s">
        <v>133</v>
      </c>
      <c r="AF232" s="154">
        <v>0</v>
      </c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</row>
    <row r="233" spans="1:60" ht="22.5" outlineLevel="1" x14ac:dyDescent="0.2">
      <c r="A233" s="155">
        <v>43</v>
      </c>
      <c r="B233" s="161" t="s">
        <v>359</v>
      </c>
      <c r="C233" s="195" t="s">
        <v>360</v>
      </c>
      <c r="D233" s="163" t="s">
        <v>356</v>
      </c>
      <c r="E233" s="170">
        <v>1</v>
      </c>
      <c r="F233" s="173"/>
      <c r="G233" s="174">
        <f>ROUND(E233*F233,2)</f>
        <v>0</v>
      </c>
      <c r="H233" s="173"/>
      <c r="I233" s="174">
        <f>ROUND(E233*H233,2)</f>
        <v>0</v>
      </c>
      <c r="J233" s="173"/>
      <c r="K233" s="174">
        <f>ROUND(E233*J233,2)</f>
        <v>0</v>
      </c>
      <c r="L233" s="174">
        <v>21</v>
      </c>
      <c r="M233" s="174">
        <f>G233*(1+L233/100)</f>
        <v>0</v>
      </c>
      <c r="N233" s="164">
        <v>0</v>
      </c>
      <c r="O233" s="164">
        <f>ROUND(E233*N233,5)</f>
        <v>0</v>
      </c>
      <c r="P233" s="164">
        <v>0</v>
      </c>
      <c r="Q233" s="164">
        <f>ROUND(E233*P233,5)</f>
        <v>0</v>
      </c>
      <c r="R233" s="164"/>
      <c r="S233" s="164"/>
      <c r="T233" s="165">
        <v>0</v>
      </c>
      <c r="U233" s="164">
        <f>ROUND(E233*T233,2)</f>
        <v>0</v>
      </c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 t="s">
        <v>131</v>
      </c>
      <c r="AF233" s="154"/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</row>
    <row r="234" spans="1:60" outlineLevel="1" x14ac:dyDescent="0.2">
      <c r="A234" s="155"/>
      <c r="B234" s="161"/>
      <c r="C234" s="196" t="s">
        <v>55</v>
      </c>
      <c r="D234" s="166"/>
      <c r="E234" s="171">
        <v>1</v>
      </c>
      <c r="F234" s="174"/>
      <c r="G234" s="174"/>
      <c r="H234" s="174"/>
      <c r="I234" s="174"/>
      <c r="J234" s="174"/>
      <c r="K234" s="174"/>
      <c r="L234" s="174"/>
      <c r="M234" s="174"/>
      <c r="N234" s="164"/>
      <c r="O234" s="164"/>
      <c r="P234" s="164"/>
      <c r="Q234" s="164"/>
      <c r="R234" s="164"/>
      <c r="S234" s="164"/>
      <c r="T234" s="165"/>
      <c r="U234" s="164"/>
      <c r="V234" s="154"/>
      <c r="W234" s="154"/>
      <c r="X234" s="154"/>
      <c r="Y234" s="154"/>
      <c r="Z234" s="154"/>
      <c r="AA234" s="154"/>
      <c r="AB234" s="154"/>
      <c r="AC234" s="154"/>
      <c r="AD234" s="154"/>
      <c r="AE234" s="154" t="s">
        <v>133</v>
      </c>
      <c r="AF234" s="154">
        <v>0</v>
      </c>
      <c r="AG234" s="154"/>
      <c r="AH234" s="154"/>
      <c r="AI234" s="154"/>
      <c r="AJ234" s="154"/>
      <c r="AK234" s="154"/>
      <c r="AL234" s="154"/>
      <c r="AM234" s="154"/>
      <c r="AN234" s="154"/>
      <c r="AO234" s="154"/>
      <c r="AP234" s="154"/>
      <c r="AQ234" s="154"/>
      <c r="AR234" s="154"/>
      <c r="AS234" s="154"/>
      <c r="AT234" s="154"/>
      <c r="AU234" s="154"/>
      <c r="AV234" s="154"/>
      <c r="AW234" s="154"/>
      <c r="AX234" s="154"/>
      <c r="AY234" s="154"/>
      <c r="AZ234" s="154"/>
      <c r="BA234" s="154"/>
      <c r="BB234" s="154"/>
      <c r="BC234" s="154"/>
      <c r="BD234" s="154"/>
      <c r="BE234" s="154"/>
      <c r="BF234" s="154"/>
      <c r="BG234" s="154"/>
      <c r="BH234" s="154"/>
    </row>
    <row r="235" spans="1:60" outlineLevel="1" x14ac:dyDescent="0.2">
      <c r="A235" s="155">
        <v>44</v>
      </c>
      <c r="B235" s="161" t="s">
        <v>361</v>
      </c>
      <c r="C235" s="195" t="s">
        <v>362</v>
      </c>
      <c r="D235" s="163" t="s">
        <v>195</v>
      </c>
      <c r="E235" s="170">
        <v>4.5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64">
        <v>0</v>
      </c>
      <c r="O235" s="164">
        <f>ROUND(E235*N235,5)</f>
        <v>0</v>
      </c>
      <c r="P235" s="164">
        <v>0</v>
      </c>
      <c r="Q235" s="164">
        <f>ROUND(E235*P235,5)</f>
        <v>0</v>
      </c>
      <c r="R235" s="164"/>
      <c r="S235" s="164"/>
      <c r="T235" s="165">
        <v>0</v>
      </c>
      <c r="U235" s="164">
        <f>ROUND(E235*T235,2)</f>
        <v>0</v>
      </c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 t="s">
        <v>131</v>
      </c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</row>
    <row r="236" spans="1:60" outlineLevel="1" x14ac:dyDescent="0.2">
      <c r="A236" s="155"/>
      <c r="B236" s="161"/>
      <c r="C236" s="196" t="s">
        <v>363</v>
      </c>
      <c r="D236" s="166"/>
      <c r="E236" s="171">
        <v>4.5</v>
      </c>
      <c r="F236" s="174"/>
      <c r="G236" s="174"/>
      <c r="H236" s="174"/>
      <c r="I236" s="174"/>
      <c r="J236" s="174"/>
      <c r="K236" s="174"/>
      <c r="L236" s="174"/>
      <c r="M236" s="174"/>
      <c r="N236" s="164"/>
      <c r="O236" s="164"/>
      <c r="P236" s="164"/>
      <c r="Q236" s="164"/>
      <c r="R236" s="164"/>
      <c r="S236" s="164"/>
      <c r="T236" s="165"/>
      <c r="U236" s="16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 t="s">
        <v>133</v>
      </c>
      <c r="AF236" s="154">
        <v>0</v>
      </c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</row>
    <row r="237" spans="1:60" outlineLevel="1" x14ac:dyDescent="0.2">
      <c r="A237" s="155">
        <v>45</v>
      </c>
      <c r="B237" s="161" t="s">
        <v>364</v>
      </c>
      <c r="C237" s="195" t="s">
        <v>365</v>
      </c>
      <c r="D237" s="163" t="s">
        <v>366</v>
      </c>
      <c r="E237" s="170">
        <v>1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64">
        <v>0</v>
      </c>
      <c r="O237" s="164">
        <f>ROUND(E237*N237,5)</f>
        <v>0</v>
      </c>
      <c r="P237" s="164">
        <v>0</v>
      </c>
      <c r="Q237" s="164">
        <f>ROUND(E237*P237,5)</f>
        <v>0</v>
      </c>
      <c r="R237" s="164"/>
      <c r="S237" s="164"/>
      <c r="T237" s="165">
        <v>0</v>
      </c>
      <c r="U237" s="164">
        <f>ROUND(E237*T237,2)</f>
        <v>0</v>
      </c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 t="s">
        <v>131</v>
      </c>
      <c r="AF237" s="154"/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</row>
    <row r="238" spans="1:60" outlineLevel="1" x14ac:dyDescent="0.2">
      <c r="A238" s="155"/>
      <c r="B238" s="161"/>
      <c r="C238" s="196" t="s">
        <v>55</v>
      </c>
      <c r="D238" s="166"/>
      <c r="E238" s="171">
        <v>1</v>
      </c>
      <c r="F238" s="174"/>
      <c r="G238" s="174"/>
      <c r="H238" s="174"/>
      <c r="I238" s="174"/>
      <c r="J238" s="174"/>
      <c r="K238" s="174"/>
      <c r="L238" s="174"/>
      <c r="M238" s="174"/>
      <c r="N238" s="164"/>
      <c r="O238" s="164"/>
      <c r="P238" s="164"/>
      <c r="Q238" s="164"/>
      <c r="R238" s="164"/>
      <c r="S238" s="164"/>
      <c r="T238" s="165"/>
      <c r="U238" s="16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 t="s">
        <v>133</v>
      </c>
      <c r="AF238" s="154">
        <v>0</v>
      </c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</row>
    <row r="239" spans="1:60" x14ac:dyDescent="0.2">
      <c r="A239" s="156" t="s">
        <v>126</v>
      </c>
      <c r="B239" s="162" t="s">
        <v>65</v>
      </c>
      <c r="C239" s="197" t="s">
        <v>66</v>
      </c>
      <c r="D239" s="167"/>
      <c r="E239" s="172"/>
      <c r="F239" s="175"/>
      <c r="G239" s="175">
        <f>SUMIF(AE240:AE243,"&lt;&gt;NOR",G240:G243)</f>
        <v>0</v>
      </c>
      <c r="H239" s="175"/>
      <c r="I239" s="175">
        <f>SUM(I240:I243)</f>
        <v>0</v>
      </c>
      <c r="J239" s="175"/>
      <c r="K239" s="175">
        <f>SUM(K240:K243)</f>
        <v>0</v>
      </c>
      <c r="L239" s="175"/>
      <c r="M239" s="175">
        <f>SUM(M240:M243)</f>
        <v>0</v>
      </c>
      <c r="N239" s="168"/>
      <c r="O239" s="168">
        <f>SUM(O240:O243)</f>
        <v>4.32165</v>
      </c>
      <c r="P239" s="168"/>
      <c r="Q239" s="168">
        <f>SUM(Q240:Q243)</f>
        <v>0</v>
      </c>
      <c r="R239" s="168"/>
      <c r="S239" s="168"/>
      <c r="T239" s="169"/>
      <c r="U239" s="168">
        <f>SUM(U240:U243)</f>
        <v>5.8100000000000005</v>
      </c>
      <c r="AE239" t="s">
        <v>127</v>
      </c>
    </row>
    <row r="240" spans="1:60" outlineLevel="1" x14ac:dyDescent="0.2">
      <c r="A240" s="155">
        <v>46</v>
      </c>
      <c r="B240" s="161" t="s">
        <v>367</v>
      </c>
      <c r="C240" s="195" t="s">
        <v>368</v>
      </c>
      <c r="D240" s="163" t="s">
        <v>130</v>
      </c>
      <c r="E240" s="170">
        <v>1.1506000000000001</v>
      </c>
      <c r="F240" s="173"/>
      <c r="G240" s="174">
        <f>ROUND(E240*F240,2)</f>
        <v>0</v>
      </c>
      <c r="H240" s="173"/>
      <c r="I240" s="174">
        <f>ROUND(E240*H240,2)</f>
        <v>0</v>
      </c>
      <c r="J240" s="173"/>
      <c r="K240" s="174">
        <f>ROUND(E240*J240,2)</f>
        <v>0</v>
      </c>
      <c r="L240" s="174">
        <v>21</v>
      </c>
      <c r="M240" s="174">
        <f>G240*(1+L240/100)</f>
        <v>0</v>
      </c>
      <c r="N240" s="164">
        <v>1.837</v>
      </c>
      <c r="O240" s="164">
        <f>ROUND(E240*N240,5)</f>
        <v>2.1136499999999998</v>
      </c>
      <c r="P240" s="164">
        <v>0</v>
      </c>
      <c r="Q240" s="164">
        <f>ROUND(E240*P240,5)</f>
        <v>0</v>
      </c>
      <c r="R240" s="164"/>
      <c r="S240" s="164"/>
      <c r="T240" s="165">
        <v>1.8360000000000001</v>
      </c>
      <c r="U240" s="164">
        <f>ROUND(E240*T240,2)</f>
        <v>2.11</v>
      </c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154" t="s">
        <v>131</v>
      </c>
      <c r="AF240" s="154"/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</row>
    <row r="241" spans="1:60" outlineLevel="1" x14ac:dyDescent="0.2">
      <c r="A241" s="155"/>
      <c r="B241" s="161"/>
      <c r="C241" s="196" t="s">
        <v>369</v>
      </c>
      <c r="D241" s="166"/>
      <c r="E241" s="171">
        <v>1.1506000000000001</v>
      </c>
      <c r="F241" s="174"/>
      <c r="G241" s="174"/>
      <c r="H241" s="174"/>
      <c r="I241" s="174"/>
      <c r="J241" s="174"/>
      <c r="K241" s="174"/>
      <c r="L241" s="174"/>
      <c r="M241" s="174"/>
      <c r="N241" s="164"/>
      <c r="O241" s="164"/>
      <c r="P241" s="164"/>
      <c r="Q241" s="164"/>
      <c r="R241" s="164"/>
      <c r="S241" s="164"/>
      <c r="T241" s="165"/>
      <c r="U241" s="16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 t="s">
        <v>133</v>
      </c>
      <c r="AF241" s="154">
        <v>0</v>
      </c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</row>
    <row r="242" spans="1:60" outlineLevel="1" x14ac:dyDescent="0.2">
      <c r="A242" s="155">
        <v>47</v>
      </c>
      <c r="B242" s="161" t="s">
        <v>370</v>
      </c>
      <c r="C242" s="195" t="s">
        <v>371</v>
      </c>
      <c r="D242" s="163" t="s">
        <v>130</v>
      </c>
      <c r="E242" s="170">
        <v>1.1506000000000001</v>
      </c>
      <c r="F242" s="173"/>
      <c r="G242" s="174">
        <f>ROUND(E242*F242,2)</f>
        <v>0</v>
      </c>
      <c r="H242" s="173"/>
      <c r="I242" s="174">
        <f>ROUND(E242*H242,2)</f>
        <v>0</v>
      </c>
      <c r="J242" s="173"/>
      <c r="K242" s="174">
        <f>ROUND(E242*J242,2)</f>
        <v>0</v>
      </c>
      <c r="L242" s="174">
        <v>21</v>
      </c>
      <c r="M242" s="174">
        <f>G242*(1+L242/100)</f>
        <v>0</v>
      </c>
      <c r="N242" s="164">
        <v>1.919</v>
      </c>
      <c r="O242" s="164">
        <f>ROUND(E242*N242,5)</f>
        <v>2.2080000000000002</v>
      </c>
      <c r="P242" s="164">
        <v>0</v>
      </c>
      <c r="Q242" s="164">
        <f>ROUND(E242*P242,5)</f>
        <v>0</v>
      </c>
      <c r="R242" s="164"/>
      <c r="S242" s="164"/>
      <c r="T242" s="165">
        <v>3.2130000000000001</v>
      </c>
      <c r="U242" s="164">
        <f>ROUND(E242*T242,2)</f>
        <v>3.7</v>
      </c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 t="s">
        <v>131</v>
      </c>
      <c r="AF242" s="154"/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</row>
    <row r="243" spans="1:60" outlineLevel="1" x14ac:dyDescent="0.2">
      <c r="A243" s="155"/>
      <c r="B243" s="161"/>
      <c r="C243" s="196" t="s">
        <v>369</v>
      </c>
      <c r="D243" s="166"/>
      <c r="E243" s="171">
        <v>1.1506000000000001</v>
      </c>
      <c r="F243" s="174"/>
      <c r="G243" s="174"/>
      <c r="H243" s="174"/>
      <c r="I243" s="174"/>
      <c r="J243" s="174"/>
      <c r="K243" s="174"/>
      <c r="L243" s="174"/>
      <c r="M243" s="174"/>
      <c r="N243" s="164"/>
      <c r="O243" s="164"/>
      <c r="P243" s="164"/>
      <c r="Q243" s="164"/>
      <c r="R243" s="164"/>
      <c r="S243" s="164"/>
      <c r="T243" s="165"/>
      <c r="U243" s="16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 t="s">
        <v>133</v>
      </c>
      <c r="AF243" s="154">
        <v>0</v>
      </c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</row>
    <row r="244" spans="1:60" x14ac:dyDescent="0.2">
      <c r="A244" s="156" t="s">
        <v>126</v>
      </c>
      <c r="B244" s="162" t="s">
        <v>67</v>
      </c>
      <c r="C244" s="197" t="s">
        <v>68</v>
      </c>
      <c r="D244" s="167"/>
      <c r="E244" s="172"/>
      <c r="F244" s="175"/>
      <c r="G244" s="175">
        <f>SUMIF(AE245:AE246,"&lt;&gt;NOR",G245:G246)</f>
        <v>0</v>
      </c>
      <c r="H244" s="175"/>
      <c r="I244" s="175">
        <f>SUM(I245:I246)</f>
        <v>0</v>
      </c>
      <c r="J244" s="175"/>
      <c r="K244" s="175">
        <f>SUM(K245:K246)</f>
        <v>0</v>
      </c>
      <c r="L244" s="175"/>
      <c r="M244" s="175">
        <f>SUM(M245:M246)</f>
        <v>0</v>
      </c>
      <c r="N244" s="168"/>
      <c r="O244" s="168">
        <f>SUM(O245:O246)</f>
        <v>5.9248799999999999</v>
      </c>
      <c r="P244" s="168"/>
      <c r="Q244" s="168">
        <f>SUM(Q245:Q246)</f>
        <v>0.55800000000000005</v>
      </c>
      <c r="R244" s="168"/>
      <c r="S244" s="168"/>
      <c r="T244" s="169"/>
      <c r="U244" s="168">
        <f>SUM(U245:U246)</f>
        <v>52.15</v>
      </c>
      <c r="AE244" t="s">
        <v>127</v>
      </c>
    </row>
    <row r="245" spans="1:60" ht="22.5" outlineLevel="1" x14ac:dyDescent="0.2">
      <c r="A245" s="155">
        <v>48</v>
      </c>
      <c r="B245" s="161" t="s">
        <v>372</v>
      </c>
      <c r="C245" s="195" t="s">
        <v>373</v>
      </c>
      <c r="D245" s="163" t="s">
        <v>366</v>
      </c>
      <c r="E245" s="170">
        <v>6</v>
      </c>
      <c r="F245" s="173"/>
      <c r="G245" s="174">
        <f>ROUND(E245*F245,2)</f>
        <v>0</v>
      </c>
      <c r="H245" s="173"/>
      <c r="I245" s="174">
        <f>ROUND(E245*H245,2)</f>
        <v>0</v>
      </c>
      <c r="J245" s="173"/>
      <c r="K245" s="174">
        <f>ROUND(E245*J245,2)</f>
        <v>0</v>
      </c>
      <c r="L245" s="174">
        <v>21</v>
      </c>
      <c r="M245" s="174">
        <f>G245*(1+L245/100)</f>
        <v>0</v>
      </c>
      <c r="N245" s="164">
        <v>0.98748000000000002</v>
      </c>
      <c r="O245" s="164">
        <f>ROUND(E245*N245,5)</f>
        <v>5.9248799999999999</v>
      </c>
      <c r="P245" s="164">
        <v>9.2999999999999999E-2</v>
      </c>
      <c r="Q245" s="164">
        <f>ROUND(E245*P245,5)</f>
        <v>0.55800000000000005</v>
      </c>
      <c r="R245" s="164"/>
      <c r="S245" s="164"/>
      <c r="T245" s="165">
        <v>8.6921499999999998</v>
      </c>
      <c r="U245" s="164">
        <f>ROUND(E245*T245,2)</f>
        <v>52.15</v>
      </c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 t="s">
        <v>152</v>
      </c>
      <c r="AF245" s="154"/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</row>
    <row r="246" spans="1:60" outlineLevel="1" x14ac:dyDescent="0.2">
      <c r="A246" s="155"/>
      <c r="B246" s="161"/>
      <c r="C246" s="196" t="s">
        <v>374</v>
      </c>
      <c r="D246" s="166"/>
      <c r="E246" s="171">
        <v>6</v>
      </c>
      <c r="F246" s="174"/>
      <c r="G246" s="174"/>
      <c r="H246" s="174"/>
      <c r="I246" s="174"/>
      <c r="J246" s="174"/>
      <c r="K246" s="174"/>
      <c r="L246" s="174"/>
      <c r="M246" s="174"/>
      <c r="N246" s="164"/>
      <c r="O246" s="164"/>
      <c r="P246" s="164"/>
      <c r="Q246" s="164"/>
      <c r="R246" s="164"/>
      <c r="S246" s="164"/>
      <c r="T246" s="165"/>
      <c r="U246" s="164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 t="s">
        <v>133</v>
      </c>
      <c r="AF246" s="154">
        <v>0</v>
      </c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</row>
    <row r="247" spans="1:60" x14ac:dyDescent="0.2">
      <c r="A247" s="156" t="s">
        <v>126</v>
      </c>
      <c r="B247" s="162" t="s">
        <v>69</v>
      </c>
      <c r="C247" s="197" t="s">
        <v>70</v>
      </c>
      <c r="D247" s="167"/>
      <c r="E247" s="172"/>
      <c r="F247" s="175"/>
      <c r="G247" s="175">
        <f>SUMIF(AE248:AE257,"&lt;&gt;NOR",G248:G257)</f>
        <v>0</v>
      </c>
      <c r="H247" s="175"/>
      <c r="I247" s="175">
        <f>SUM(I248:I257)</f>
        <v>0</v>
      </c>
      <c r="J247" s="175"/>
      <c r="K247" s="175">
        <f>SUM(K248:K257)</f>
        <v>0</v>
      </c>
      <c r="L247" s="175"/>
      <c r="M247" s="175">
        <f>SUM(M248:M257)</f>
        <v>0</v>
      </c>
      <c r="N247" s="168"/>
      <c r="O247" s="168">
        <f>SUM(O248:O257)</f>
        <v>0</v>
      </c>
      <c r="P247" s="168"/>
      <c r="Q247" s="168">
        <f>SUM(Q248:Q257)</f>
        <v>0</v>
      </c>
      <c r="R247" s="168"/>
      <c r="S247" s="168"/>
      <c r="T247" s="169"/>
      <c r="U247" s="168">
        <f>SUM(U248:U257)</f>
        <v>0</v>
      </c>
      <c r="AE247" t="s">
        <v>127</v>
      </c>
    </row>
    <row r="248" spans="1:60" ht="22.5" outlineLevel="1" x14ac:dyDescent="0.2">
      <c r="A248" s="155">
        <v>49</v>
      </c>
      <c r="B248" s="161" t="s">
        <v>375</v>
      </c>
      <c r="C248" s="195" t="s">
        <v>376</v>
      </c>
      <c r="D248" s="163" t="s">
        <v>366</v>
      </c>
      <c r="E248" s="170">
        <v>2</v>
      </c>
      <c r="F248" s="173"/>
      <c r="G248" s="174">
        <f>ROUND(E248*F248,2)</f>
        <v>0</v>
      </c>
      <c r="H248" s="173"/>
      <c r="I248" s="174">
        <f>ROUND(E248*H248,2)</f>
        <v>0</v>
      </c>
      <c r="J248" s="173"/>
      <c r="K248" s="174">
        <f>ROUND(E248*J248,2)</f>
        <v>0</v>
      </c>
      <c r="L248" s="174">
        <v>21</v>
      </c>
      <c r="M248" s="174">
        <f>G248*(1+L248/100)</f>
        <v>0</v>
      </c>
      <c r="N248" s="164">
        <v>0</v>
      </c>
      <c r="O248" s="164">
        <f>ROUND(E248*N248,5)</f>
        <v>0</v>
      </c>
      <c r="P248" s="164">
        <v>0</v>
      </c>
      <c r="Q248" s="164">
        <f>ROUND(E248*P248,5)</f>
        <v>0</v>
      </c>
      <c r="R248" s="164"/>
      <c r="S248" s="164"/>
      <c r="T248" s="165">
        <v>0</v>
      </c>
      <c r="U248" s="164">
        <f>ROUND(E248*T248,2)</f>
        <v>0</v>
      </c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 t="s">
        <v>131</v>
      </c>
      <c r="AF248" s="154"/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</row>
    <row r="249" spans="1:60" outlineLevel="1" x14ac:dyDescent="0.2">
      <c r="A249" s="155"/>
      <c r="B249" s="161"/>
      <c r="C249" s="196" t="s">
        <v>377</v>
      </c>
      <c r="D249" s="166"/>
      <c r="E249" s="171">
        <v>2</v>
      </c>
      <c r="F249" s="174"/>
      <c r="G249" s="174"/>
      <c r="H249" s="174"/>
      <c r="I249" s="174"/>
      <c r="J249" s="174"/>
      <c r="K249" s="174"/>
      <c r="L249" s="174"/>
      <c r="M249" s="174"/>
      <c r="N249" s="164"/>
      <c r="O249" s="164"/>
      <c r="P249" s="164"/>
      <c r="Q249" s="164"/>
      <c r="R249" s="164"/>
      <c r="S249" s="164"/>
      <c r="T249" s="165"/>
      <c r="U249" s="164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 t="s">
        <v>133</v>
      </c>
      <c r="AF249" s="154">
        <v>0</v>
      </c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</row>
    <row r="250" spans="1:60" ht="22.5" outlineLevel="1" x14ac:dyDescent="0.2">
      <c r="A250" s="155">
        <v>50</v>
      </c>
      <c r="B250" s="161" t="s">
        <v>378</v>
      </c>
      <c r="C250" s="195" t="s">
        <v>379</v>
      </c>
      <c r="D250" s="163" t="s">
        <v>366</v>
      </c>
      <c r="E250" s="170">
        <v>5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64">
        <v>0</v>
      </c>
      <c r="O250" s="164">
        <f>ROUND(E250*N250,5)</f>
        <v>0</v>
      </c>
      <c r="P250" s="164">
        <v>0</v>
      </c>
      <c r="Q250" s="164">
        <f>ROUND(E250*P250,5)</f>
        <v>0</v>
      </c>
      <c r="R250" s="164"/>
      <c r="S250" s="164"/>
      <c r="T250" s="165">
        <v>0</v>
      </c>
      <c r="U250" s="164">
        <f>ROUND(E250*T250,2)</f>
        <v>0</v>
      </c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 t="s">
        <v>131</v>
      </c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</row>
    <row r="251" spans="1:60" outlineLevel="1" x14ac:dyDescent="0.2">
      <c r="A251" s="155"/>
      <c r="B251" s="161"/>
      <c r="C251" s="196" t="s">
        <v>61</v>
      </c>
      <c r="D251" s="166"/>
      <c r="E251" s="171">
        <v>5</v>
      </c>
      <c r="F251" s="174"/>
      <c r="G251" s="174"/>
      <c r="H251" s="174"/>
      <c r="I251" s="174"/>
      <c r="J251" s="174"/>
      <c r="K251" s="174"/>
      <c r="L251" s="174"/>
      <c r="M251" s="174"/>
      <c r="N251" s="164"/>
      <c r="O251" s="164"/>
      <c r="P251" s="164"/>
      <c r="Q251" s="164"/>
      <c r="R251" s="164"/>
      <c r="S251" s="164"/>
      <c r="T251" s="165"/>
      <c r="U251" s="16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 t="s">
        <v>133</v>
      </c>
      <c r="AF251" s="154">
        <v>0</v>
      </c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</row>
    <row r="252" spans="1:60" outlineLevel="1" x14ac:dyDescent="0.2">
      <c r="A252" s="155">
        <v>51</v>
      </c>
      <c r="B252" s="161" t="s">
        <v>380</v>
      </c>
      <c r="C252" s="195" t="s">
        <v>381</v>
      </c>
      <c r="D252" s="163" t="s">
        <v>356</v>
      </c>
      <c r="E252" s="170">
        <v>1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64">
        <v>0</v>
      </c>
      <c r="O252" s="164">
        <f>ROUND(E252*N252,5)</f>
        <v>0</v>
      </c>
      <c r="P252" s="164">
        <v>0</v>
      </c>
      <c r="Q252" s="164">
        <f>ROUND(E252*P252,5)</f>
        <v>0</v>
      </c>
      <c r="R252" s="164"/>
      <c r="S252" s="164"/>
      <c r="T252" s="165">
        <v>0</v>
      </c>
      <c r="U252" s="164">
        <f>ROUND(E252*T252,2)</f>
        <v>0</v>
      </c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154" t="s">
        <v>131</v>
      </c>
      <c r="AF252" s="154"/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</row>
    <row r="253" spans="1:60" outlineLevel="1" x14ac:dyDescent="0.2">
      <c r="A253" s="155"/>
      <c r="B253" s="161"/>
      <c r="C253" s="196" t="s">
        <v>55</v>
      </c>
      <c r="D253" s="166"/>
      <c r="E253" s="171">
        <v>1</v>
      </c>
      <c r="F253" s="174"/>
      <c r="G253" s="174"/>
      <c r="H253" s="174"/>
      <c r="I253" s="174"/>
      <c r="J253" s="174"/>
      <c r="K253" s="174"/>
      <c r="L253" s="174"/>
      <c r="M253" s="174"/>
      <c r="N253" s="164"/>
      <c r="O253" s="164"/>
      <c r="P253" s="164"/>
      <c r="Q253" s="164"/>
      <c r="R253" s="164"/>
      <c r="S253" s="164"/>
      <c r="T253" s="165"/>
      <c r="U253" s="164"/>
      <c r="V253" s="154"/>
      <c r="W253" s="154"/>
      <c r="X253" s="154"/>
      <c r="Y253" s="154"/>
      <c r="Z253" s="154"/>
      <c r="AA253" s="154"/>
      <c r="AB253" s="154"/>
      <c r="AC253" s="154"/>
      <c r="AD253" s="154"/>
      <c r="AE253" s="154" t="s">
        <v>133</v>
      </c>
      <c r="AF253" s="154">
        <v>0</v>
      </c>
      <c r="AG253" s="154"/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</row>
    <row r="254" spans="1:60" outlineLevel="1" x14ac:dyDescent="0.2">
      <c r="A254" s="155">
        <v>52</v>
      </c>
      <c r="B254" s="161" t="s">
        <v>382</v>
      </c>
      <c r="C254" s="195" t="s">
        <v>383</v>
      </c>
      <c r="D254" s="163" t="s">
        <v>151</v>
      </c>
      <c r="E254" s="170">
        <v>132.77500000000001</v>
      </c>
      <c r="F254" s="173"/>
      <c r="G254" s="174">
        <f>ROUND(E254*F254,2)</f>
        <v>0</v>
      </c>
      <c r="H254" s="173"/>
      <c r="I254" s="174">
        <f>ROUND(E254*H254,2)</f>
        <v>0</v>
      </c>
      <c r="J254" s="173"/>
      <c r="K254" s="174">
        <f>ROUND(E254*J254,2)</f>
        <v>0</v>
      </c>
      <c r="L254" s="174">
        <v>21</v>
      </c>
      <c r="M254" s="174">
        <f>G254*(1+L254/100)</f>
        <v>0</v>
      </c>
      <c r="N254" s="164">
        <v>0</v>
      </c>
      <c r="O254" s="164">
        <f>ROUND(E254*N254,5)</f>
        <v>0</v>
      </c>
      <c r="P254" s="164">
        <v>0</v>
      </c>
      <c r="Q254" s="164">
        <f>ROUND(E254*P254,5)</f>
        <v>0</v>
      </c>
      <c r="R254" s="164"/>
      <c r="S254" s="164"/>
      <c r="T254" s="165">
        <v>0</v>
      </c>
      <c r="U254" s="164">
        <f>ROUND(E254*T254,2)</f>
        <v>0</v>
      </c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 t="s">
        <v>131</v>
      </c>
      <c r="AF254" s="154"/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</row>
    <row r="255" spans="1:60" outlineLevel="1" x14ac:dyDescent="0.2">
      <c r="A255" s="155"/>
      <c r="B255" s="161"/>
      <c r="C255" s="196" t="s">
        <v>384</v>
      </c>
      <c r="D255" s="166"/>
      <c r="E255" s="171">
        <v>53.3</v>
      </c>
      <c r="F255" s="174"/>
      <c r="G255" s="174"/>
      <c r="H255" s="174"/>
      <c r="I255" s="174"/>
      <c r="J255" s="174"/>
      <c r="K255" s="174"/>
      <c r="L255" s="174"/>
      <c r="M255" s="174"/>
      <c r="N255" s="164"/>
      <c r="O255" s="164"/>
      <c r="P255" s="164"/>
      <c r="Q255" s="164"/>
      <c r="R255" s="164"/>
      <c r="S255" s="164"/>
      <c r="T255" s="165"/>
      <c r="U255" s="16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154" t="s">
        <v>133</v>
      </c>
      <c r="AF255" s="154">
        <v>0</v>
      </c>
      <c r="AG255" s="154"/>
      <c r="AH255" s="154"/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</row>
    <row r="256" spans="1:60" outlineLevel="1" x14ac:dyDescent="0.2">
      <c r="A256" s="155"/>
      <c r="B256" s="161"/>
      <c r="C256" s="196" t="s">
        <v>385</v>
      </c>
      <c r="D256" s="166"/>
      <c r="E256" s="171">
        <v>41.475000000000001</v>
      </c>
      <c r="F256" s="174"/>
      <c r="G256" s="174"/>
      <c r="H256" s="174"/>
      <c r="I256" s="174"/>
      <c r="J256" s="174"/>
      <c r="K256" s="174"/>
      <c r="L256" s="174"/>
      <c r="M256" s="174"/>
      <c r="N256" s="164"/>
      <c r="O256" s="164"/>
      <c r="P256" s="164"/>
      <c r="Q256" s="164"/>
      <c r="R256" s="164"/>
      <c r="S256" s="164"/>
      <c r="T256" s="165"/>
      <c r="U256" s="164"/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154" t="s">
        <v>133</v>
      </c>
      <c r="AF256" s="154">
        <v>0</v>
      </c>
      <c r="AG256" s="154"/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</row>
    <row r="257" spans="1:60" outlineLevel="1" x14ac:dyDescent="0.2">
      <c r="A257" s="155"/>
      <c r="B257" s="161"/>
      <c r="C257" s="196" t="s">
        <v>386</v>
      </c>
      <c r="D257" s="166"/>
      <c r="E257" s="171">
        <v>38</v>
      </c>
      <c r="F257" s="174"/>
      <c r="G257" s="174"/>
      <c r="H257" s="174"/>
      <c r="I257" s="174"/>
      <c r="J257" s="174"/>
      <c r="K257" s="174"/>
      <c r="L257" s="174"/>
      <c r="M257" s="174"/>
      <c r="N257" s="164"/>
      <c r="O257" s="164"/>
      <c r="P257" s="164"/>
      <c r="Q257" s="164"/>
      <c r="R257" s="164"/>
      <c r="S257" s="164"/>
      <c r="T257" s="165"/>
      <c r="U257" s="16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 t="s">
        <v>133</v>
      </c>
      <c r="AF257" s="154">
        <v>0</v>
      </c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</row>
    <row r="258" spans="1:60" x14ac:dyDescent="0.2">
      <c r="A258" s="156" t="s">
        <v>126</v>
      </c>
      <c r="B258" s="162" t="s">
        <v>71</v>
      </c>
      <c r="C258" s="197" t="s">
        <v>72</v>
      </c>
      <c r="D258" s="167"/>
      <c r="E258" s="172"/>
      <c r="F258" s="175"/>
      <c r="G258" s="175">
        <f>SUMIF(AE259:AE280,"&lt;&gt;NOR",G259:G280)</f>
        <v>0</v>
      </c>
      <c r="H258" s="175"/>
      <c r="I258" s="175">
        <f>SUM(I259:I280)</f>
        <v>0</v>
      </c>
      <c r="J258" s="175"/>
      <c r="K258" s="175">
        <f>SUM(K259:K280)</f>
        <v>0</v>
      </c>
      <c r="L258" s="175"/>
      <c r="M258" s="175">
        <f>SUM(M259:M280)</f>
        <v>0</v>
      </c>
      <c r="N258" s="168"/>
      <c r="O258" s="168">
        <f>SUM(O259:O280)</f>
        <v>11.385760000000001</v>
      </c>
      <c r="P258" s="168"/>
      <c r="Q258" s="168">
        <f>SUM(Q259:Q280)</f>
        <v>0</v>
      </c>
      <c r="R258" s="168"/>
      <c r="S258" s="168"/>
      <c r="T258" s="169"/>
      <c r="U258" s="168">
        <f>SUM(U259:U280)</f>
        <v>189.67</v>
      </c>
      <c r="AE258" t="s">
        <v>127</v>
      </c>
    </row>
    <row r="259" spans="1:60" outlineLevel="1" x14ac:dyDescent="0.2">
      <c r="A259" s="155">
        <v>53</v>
      </c>
      <c r="B259" s="161" t="s">
        <v>387</v>
      </c>
      <c r="C259" s="195" t="s">
        <v>388</v>
      </c>
      <c r="D259" s="163" t="s">
        <v>151</v>
      </c>
      <c r="E259" s="170">
        <v>585.29</v>
      </c>
      <c r="F259" s="173"/>
      <c r="G259" s="174">
        <f>ROUND(E259*F259,2)</f>
        <v>0</v>
      </c>
      <c r="H259" s="173"/>
      <c r="I259" s="174">
        <f>ROUND(E259*H259,2)</f>
        <v>0</v>
      </c>
      <c r="J259" s="173"/>
      <c r="K259" s="174">
        <f>ROUND(E259*J259,2)</f>
        <v>0</v>
      </c>
      <c r="L259" s="174">
        <v>21</v>
      </c>
      <c r="M259" s="174">
        <f>G259*(1+L259/100)</f>
        <v>0</v>
      </c>
      <c r="N259" s="164">
        <v>1.8380000000000001E-2</v>
      </c>
      <c r="O259" s="164">
        <f>ROUND(E259*N259,5)</f>
        <v>10.757630000000001</v>
      </c>
      <c r="P259" s="164">
        <v>0</v>
      </c>
      <c r="Q259" s="164">
        <f>ROUND(E259*P259,5)</f>
        <v>0</v>
      </c>
      <c r="R259" s="164"/>
      <c r="S259" s="164"/>
      <c r="T259" s="165">
        <v>0.13</v>
      </c>
      <c r="U259" s="164">
        <f>ROUND(E259*T259,2)</f>
        <v>76.09</v>
      </c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 t="s">
        <v>131</v>
      </c>
      <c r="AF259" s="154"/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</row>
    <row r="260" spans="1:60" outlineLevel="1" x14ac:dyDescent="0.2">
      <c r="A260" s="155"/>
      <c r="B260" s="161"/>
      <c r="C260" s="196" t="s">
        <v>389</v>
      </c>
      <c r="D260" s="166"/>
      <c r="E260" s="171">
        <v>117.54</v>
      </c>
      <c r="F260" s="174"/>
      <c r="G260" s="174"/>
      <c r="H260" s="174"/>
      <c r="I260" s="174"/>
      <c r="J260" s="174"/>
      <c r="K260" s="174"/>
      <c r="L260" s="174"/>
      <c r="M260" s="174"/>
      <c r="N260" s="164"/>
      <c r="O260" s="164"/>
      <c r="P260" s="164"/>
      <c r="Q260" s="164"/>
      <c r="R260" s="164"/>
      <c r="S260" s="164"/>
      <c r="T260" s="165"/>
      <c r="U260" s="164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 t="s">
        <v>133</v>
      </c>
      <c r="AF260" s="154">
        <v>0</v>
      </c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</row>
    <row r="261" spans="1:60" outlineLevel="1" x14ac:dyDescent="0.2">
      <c r="A261" s="155"/>
      <c r="B261" s="161"/>
      <c r="C261" s="196" t="s">
        <v>390</v>
      </c>
      <c r="D261" s="166"/>
      <c r="E261" s="171">
        <v>82.2</v>
      </c>
      <c r="F261" s="174"/>
      <c r="G261" s="174"/>
      <c r="H261" s="174"/>
      <c r="I261" s="174"/>
      <c r="J261" s="174"/>
      <c r="K261" s="174"/>
      <c r="L261" s="174"/>
      <c r="M261" s="174"/>
      <c r="N261" s="164"/>
      <c r="O261" s="164"/>
      <c r="P261" s="164"/>
      <c r="Q261" s="164"/>
      <c r="R261" s="164"/>
      <c r="S261" s="164"/>
      <c r="T261" s="165"/>
      <c r="U261" s="164"/>
      <c r="V261" s="154"/>
      <c r="W261" s="154"/>
      <c r="X261" s="154"/>
      <c r="Y261" s="154"/>
      <c r="Z261" s="154"/>
      <c r="AA261" s="154"/>
      <c r="AB261" s="154"/>
      <c r="AC261" s="154"/>
      <c r="AD261" s="154"/>
      <c r="AE261" s="154" t="s">
        <v>133</v>
      </c>
      <c r="AF261" s="154">
        <v>0</v>
      </c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</row>
    <row r="262" spans="1:60" outlineLevel="1" x14ac:dyDescent="0.2">
      <c r="A262" s="155"/>
      <c r="B262" s="161"/>
      <c r="C262" s="196" t="s">
        <v>391</v>
      </c>
      <c r="D262" s="166"/>
      <c r="E262" s="171">
        <v>88.95</v>
      </c>
      <c r="F262" s="174"/>
      <c r="G262" s="174"/>
      <c r="H262" s="174"/>
      <c r="I262" s="174"/>
      <c r="J262" s="174"/>
      <c r="K262" s="174"/>
      <c r="L262" s="174"/>
      <c r="M262" s="174"/>
      <c r="N262" s="164"/>
      <c r="O262" s="164"/>
      <c r="P262" s="164"/>
      <c r="Q262" s="164"/>
      <c r="R262" s="164"/>
      <c r="S262" s="164"/>
      <c r="T262" s="165"/>
      <c r="U262" s="16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 t="s">
        <v>133</v>
      </c>
      <c r="AF262" s="154">
        <v>0</v>
      </c>
      <c r="AG262" s="154"/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</row>
    <row r="263" spans="1:60" outlineLevel="1" x14ac:dyDescent="0.2">
      <c r="A263" s="155"/>
      <c r="B263" s="161"/>
      <c r="C263" s="196" t="s">
        <v>392</v>
      </c>
      <c r="D263" s="166"/>
      <c r="E263" s="171">
        <v>62.6</v>
      </c>
      <c r="F263" s="174"/>
      <c r="G263" s="174"/>
      <c r="H263" s="174"/>
      <c r="I263" s="174"/>
      <c r="J263" s="174"/>
      <c r="K263" s="174"/>
      <c r="L263" s="174"/>
      <c r="M263" s="174"/>
      <c r="N263" s="164"/>
      <c r="O263" s="164"/>
      <c r="P263" s="164"/>
      <c r="Q263" s="164"/>
      <c r="R263" s="164"/>
      <c r="S263" s="164"/>
      <c r="T263" s="165"/>
      <c r="U263" s="16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 t="s">
        <v>133</v>
      </c>
      <c r="AF263" s="154">
        <v>0</v>
      </c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</row>
    <row r="264" spans="1:60" outlineLevel="1" x14ac:dyDescent="0.2">
      <c r="A264" s="155"/>
      <c r="B264" s="161"/>
      <c r="C264" s="196" t="s">
        <v>393</v>
      </c>
      <c r="D264" s="166"/>
      <c r="E264" s="171">
        <v>52.1</v>
      </c>
      <c r="F264" s="174"/>
      <c r="G264" s="174"/>
      <c r="H264" s="174"/>
      <c r="I264" s="174"/>
      <c r="J264" s="174"/>
      <c r="K264" s="174"/>
      <c r="L264" s="174"/>
      <c r="M264" s="174"/>
      <c r="N264" s="164"/>
      <c r="O264" s="164"/>
      <c r="P264" s="164"/>
      <c r="Q264" s="164"/>
      <c r="R264" s="164"/>
      <c r="S264" s="164"/>
      <c r="T264" s="165"/>
      <c r="U264" s="164"/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154" t="s">
        <v>133</v>
      </c>
      <c r="AF264" s="154">
        <v>0</v>
      </c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</row>
    <row r="265" spans="1:60" outlineLevel="1" x14ac:dyDescent="0.2">
      <c r="A265" s="155"/>
      <c r="B265" s="161"/>
      <c r="C265" s="196" t="s">
        <v>394</v>
      </c>
      <c r="D265" s="166"/>
      <c r="E265" s="171">
        <v>136</v>
      </c>
      <c r="F265" s="174"/>
      <c r="G265" s="174"/>
      <c r="H265" s="174"/>
      <c r="I265" s="174"/>
      <c r="J265" s="174"/>
      <c r="K265" s="174"/>
      <c r="L265" s="174"/>
      <c r="M265" s="174"/>
      <c r="N265" s="164"/>
      <c r="O265" s="164"/>
      <c r="P265" s="164"/>
      <c r="Q265" s="164"/>
      <c r="R265" s="164"/>
      <c r="S265" s="164"/>
      <c r="T265" s="165"/>
      <c r="U265" s="164"/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 t="s">
        <v>133</v>
      </c>
      <c r="AF265" s="154">
        <v>0</v>
      </c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</row>
    <row r="266" spans="1:60" outlineLevel="1" x14ac:dyDescent="0.2">
      <c r="A266" s="155"/>
      <c r="B266" s="161"/>
      <c r="C266" s="196" t="s">
        <v>395</v>
      </c>
      <c r="D266" s="166"/>
      <c r="E266" s="171">
        <v>45.9</v>
      </c>
      <c r="F266" s="174"/>
      <c r="G266" s="174"/>
      <c r="H266" s="174"/>
      <c r="I266" s="174"/>
      <c r="J266" s="174"/>
      <c r="K266" s="174"/>
      <c r="L266" s="174"/>
      <c r="M266" s="174"/>
      <c r="N266" s="164"/>
      <c r="O266" s="164"/>
      <c r="P266" s="164"/>
      <c r="Q266" s="164"/>
      <c r="R266" s="164"/>
      <c r="S266" s="164"/>
      <c r="T266" s="165"/>
      <c r="U266" s="16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 t="s">
        <v>133</v>
      </c>
      <c r="AF266" s="154">
        <v>0</v>
      </c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</row>
    <row r="267" spans="1:60" outlineLevel="1" x14ac:dyDescent="0.2">
      <c r="A267" s="155">
        <v>54</v>
      </c>
      <c r="B267" s="161" t="s">
        <v>396</v>
      </c>
      <c r="C267" s="195" t="s">
        <v>397</v>
      </c>
      <c r="D267" s="163" t="s">
        <v>151</v>
      </c>
      <c r="E267" s="170">
        <v>585.29</v>
      </c>
      <c r="F267" s="173"/>
      <c r="G267" s="174">
        <f>ROUND(E267*F267,2)</f>
        <v>0</v>
      </c>
      <c r="H267" s="173"/>
      <c r="I267" s="174">
        <f>ROUND(E267*H267,2)</f>
        <v>0</v>
      </c>
      <c r="J267" s="173"/>
      <c r="K267" s="174">
        <f>ROUND(E267*J267,2)</f>
        <v>0</v>
      </c>
      <c r="L267" s="174">
        <v>21</v>
      </c>
      <c r="M267" s="174">
        <f>G267*(1+L267/100)</f>
        <v>0</v>
      </c>
      <c r="N267" s="164">
        <v>8.4999999999999995E-4</v>
      </c>
      <c r="O267" s="164">
        <f>ROUND(E267*N267,5)</f>
        <v>0.4975</v>
      </c>
      <c r="P267" s="164">
        <v>0</v>
      </c>
      <c r="Q267" s="164">
        <f>ROUND(E267*P267,5)</f>
        <v>0</v>
      </c>
      <c r="R267" s="164"/>
      <c r="S267" s="164"/>
      <c r="T267" s="165">
        <v>0.01</v>
      </c>
      <c r="U267" s="164">
        <f>ROUND(E267*T267,2)</f>
        <v>5.85</v>
      </c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154" t="s">
        <v>131</v>
      </c>
      <c r="AF267" s="154"/>
      <c r="AG267" s="154"/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</row>
    <row r="268" spans="1:60" outlineLevel="1" x14ac:dyDescent="0.2">
      <c r="A268" s="155"/>
      <c r="B268" s="161"/>
      <c r="C268" s="196" t="s">
        <v>398</v>
      </c>
      <c r="D268" s="166"/>
      <c r="E268" s="171">
        <v>585.29</v>
      </c>
      <c r="F268" s="174"/>
      <c r="G268" s="174"/>
      <c r="H268" s="174"/>
      <c r="I268" s="174"/>
      <c r="J268" s="174"/>
      <c r="K268" s="174"/>
      <c r="L268" s="174"/>
      <c r="M268" s="174"/>
      <c r="N268" s="164"/>
      <c r="O268" s="164"/>
      <c r="P268" s="164"/>
      <c r="Q268" s="164"/>
      <c r="R268" s="164"/>
      <c r="S268" s="164"/>
      <c r="T268" s="165"/>
      <c r="U268" s="164"/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 t="s">
        <v>133</v>
      </c>
      <c r="AF268" s="154">
        <v>0</v>
      </c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</row>
    <row r="269" spans="1:60" outlineLevel="1" x14ac:dyDescent="0.2">
      <c r="A269" s="155">
        <v>55</v>
      </c>
      <c r="B269" s="161" t="s">
        <v>399</v>
      </c>
      <c r="C269" s="195" t="s">
        <v>400</v>
      </c>
      <c r="D269" s="163" t="s">
        <v>151</v>
      </c>
      <c r="E269" s="170">
        <v>585.29</v>
      </c>
      <c r="F269" s="173"/>
      <c r="G269" s="174">
        <f>ROUND(E269*F269,2)</f>
        <v>0</v>
      </c>
      <c r="H269" s="173"/>
      <c r="I269" s="174">
        <f>ROUND(E269*H269,2)</f>
        <v>0</v>
      </c>
      <c r="J269" s="173"/>
      <c r="K269" s="174">
        <f>ROUND(E269*J269,2)</f>
        <v>0</v>
      </c>
      <c r="L269" s="174">
        <v>21</v>
      </c>
      <c r="M269" s="174">
        <f>G269*(1+L269/100)</f>
        <v>0</v>
      </c>
      <c r="N269" s="164">
        <v>0</v>
      </c>
      <c r="O269" s="164">
        <f>ROUND(E269*N269,5)</f>
        <v>0</v>
      </c>
      <c r="P269" s="164">
        <v>0</v>
      </c>
      <c r="Q269" s="164">
        <f>ROUND(E269*P269,5)</f>
        <v>0</v>
      </c>
      <c r="R269" s="164"/>
      <c r="S269" s="164"/>
      <c r="T269" s="165">
        <v>0.11</v>
      </c>
      <c r="U269" s="164">
        <f>ROUND(E269*T269,2)</f>
        <v>64.38</v>
      </c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 t="s">
        <v>131</v>
      </c>
      <c r="AF269" s="154"/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</row>
    <row r="270" spans="1:60" outlineLevel="1" x14ac:dyDescent="0.2">
      <c r="A270" s="155"/>
      <c r="B270" s="161"/>
      <c r="C270" s="196" t="s">
        <v>398</v>
      </c>
      <c r="D270" s="166"/>
      <c r="E270" s="171">
        <v>585.29</v>
      </c>
      <c r="F270" s="174"/>
      <c r="G270" s="174"/>
      <c r="H270" s="174"/>
      <c r="I270" s="174"/>
      <c r="J270" s="174"/>
      <c r="K270" s="174"/>
      <c r="L270" s="174"/>
      <c r="M270" s="174"/>
      <c r="N270" s="164"/>
      <c r="O270" s="164"/>
      <c r="P270" s="164"/>
      <c r="Q270" s="164"/>
      <c r="R270" s="164"/>
      <c r="S270" s="164"/>
      <c r="T270" s="165"/>
      <c r="U270" s="164"/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 t="s">
        <v>133</v>
      </c>
      <c r="AF270" s="154">
        <v>0</v>
      </c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</row>
    <row r="271" spans="1:60" outlineLevel="1" x14ac:dyDescent="0.2">
      <c r="A271" s="155">
        <v>56</v>
      </c>
      <c r="B271" s="161" t="s">
        <v>401</v>
      </c>
      <c r="C271" s="195" t="s">
        <v>402</v>
      </c>
      <c r="D271" s="163" t="s">
        <v>151</v>
      </c>
      <c r="E271" s="170">
        <v>585.29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64">
        <v>0</v>
      </c>
      <c r="O271" s="164">
        <f>ROUND(E271*N271,5)</f>
        <v>0</v>
      </c>
      <c r="P271" s="164">
        <v>0</v>
      </c>
      <c r="Q271" s="164">
        <f>ROUND(E271*P271,5)</f>
        <v>0</v>
      </c>
      <c r="R271" s="164"/>
      <c r="S271" s="164"/>
      <c r="T271" s="165">
        <v>3.0300000000000001E-2</v>
      </c>
      <c r="U271" s="164">
        <f>ROUND(E271*T271,2)</f>
        <v>17.73</v>
      </c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 t="s">
        <v>131</v>
      </c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</row>
    <row r="272" spans="1:60" outlineLevel="1" x14ac:dyDescent="0.2">
      <c r="A272" s="155"/>
      <c r="B272" s="161"/>
      <c r="C272" s="196" t="s">
        <v>398</v>
      </c>
      <c r="D272" s="166"/>
      <c r="E272" s="171">
        <v>585.29</v>
      </c>
      <c r="F272" s="174"/>
      <c r="G272" s="174"/>
      <c r="H272" s="174"/>
      <c r="I272" s="174"/>
      <c r="J272" s="174"/>
      <c r="K272" s="174"/>
      <c r="L272" s="174"/>
      <c r="M272" s="174"/>
      <c r="N272" s="164"/>
      <c r="O272" s="164"/>
      <c r="P272" s="164"/>
      <c r="Q272" s="164"/>
      <c r="R272" s="164"/>
      <c r="S272" s="164"/>
      <c r="T272" s="165"/>
      <c r="U272" s="164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 t="s">
        <v>133</v>
      </c>
      <c r="AF272" s="154">
        <v>0</v>
      </c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</row>
    <row r="273" spans="1:60" outlineLevel="1" x14ac:dyDescent="0.2">
      <c r="A273" s="155">
        <v>57</v>
      </c>
      <c r="B273" s="161" t="s">
        <v>403</v>
      </c>
      <c r="C273" s="195" t="s">
        <v>404</v>
      </c>
      <c r="D273" s="163" t="s">
        <v>151</v>
      </c>
      <c r="E273" s="170">
        <v>585.29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64">
        <v>5.0000000000000002E-5</v>
      </c>
      <c r="O273" s="164">
        <f>ROUND(E273*N273,5)</f>
        <v>2.9260000000000001E-2</v>
      </c>
      <c r="P273" s="164">
        <v>0</v>
      </c>
      <c r="Q273" s="164">
        <f>ROUND(E273*P273,5)</f>
        <v>0</v>
      </c>
      <c r="R273" s="164"/>
      <c r="S273" s="164"/>
      <c r="T273" s="165">
        <v>0</v>
      </c>
      <c r="U273" s="164">
        <f>ROUND(E273*T273,2)</f>
        <v>0</v>
      </c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 t="s">
        <v>131</v>
      </c>
      <c r="AF273" s="154"/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</row>
    <row r="274" spans="1:60" outlineLevel="1" x14ac:dyDescent="0.2">
      <c r="A274" s="155"/>
      <c r="B274" s="161"/>
      <c r="C274" s="196" t="s">
        <v>398</v>
      </c>
      <c r="D274" s="166"/>
      <c r="E274" s="171">
        <v>585.29</v>
      </c>
      <c r="F274" s="174"/>
      <c r="G274" s="174"/>
      <c r="H274" s="174"/>
      <c r="I274" s="174"/>
      <c r="J274" s="174"/>
      <c r="K274" s="174"/>
      <c r="L274" s="174"/>
      <c r="M274" s="174"/>
      <c r="N274" s="164"/>
      <c r="O274" s="164"/>
      <c r="P274" s="164"/>
      <c r="Q274" s="164"/>
      <c r="R274" s="164"/>
      <c r="S274" s="164"/>
      <c r="T274" s="165"/>
      <c r="U274" s="164"/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154" t="s">
        <v>133</v>
      </c>
      <c r="AF274" s="154">
        <v>0</v>
      </c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</row>
    <row r="275" spans="1:60" outlineLevel="1" x14ac:dyDescent="0.2">
      <c r="A275" s="155">
        <v>58</v>
      </c>
      <c r="B275" s="161" t="s">
        <v>405</v>
      </c>
      <c r="C275" s="195" t="s">
        <v>406</v>
      </c>
      <c r="D275" s="163" t="s">
        <v>151</v>
      </c>
      <c r="E275" s="170">
        <v>585.29</v>
      </c>
      <c r="F275" s="173"/>
      <c r="G275" s="174">
        <f>ROUND(E275*F275,2)</f>
        <v>0</v>
      </c>
      <c r="H275" s="173"/>
      <c r="I275" s="174">
        <f>ROUND(E275*H275,2)</f>
        <v>0</v>
      </c>
      <c r="J275" s="173"/>
      <c r="K275" s="174">
        <f>ROUND(E275*J275,2)</f>
        <v>0</v>
      </c>
      <c r="L275" s="174">
        <v>21</v>
      </c>
      <c r="M275" s="174">
        <f>G275*(1+L275/100)</f>
        <v>0</v>
      </c>
      <c r="N275" s="164">
        <v>0</v>
      </c>
      <c r="O275" s="164">
        <f>ROUND(E275*N275,5)</f>
        <v>0</v>
      </c>
      <c r="P275" s="164">
        <v>0</v>
      </c>
      <c r="Q275" s="164">
        <f>ROUND(E275*P275,5)</f>
        <v>0</v>
      </c>
      <c r="R275" s="164"/>
      <c r="S275" s="164"/>
      <c r="T275" s="165">
        <v>1.7999999999999999E-2</v>
      </c>
      <c r="U275" s="164">
        <f>ROUND(E275*T275,2)</f>
        <v>10.54</v>
      </c>
      <c r="V275" s="154"/>
      <c r="W275" s="154"/>
      <c r="X275" s="154"/>
      <c r="Y275" s="154"/>
      <c r="Z275" s="154"/>
      <c r="AA275" s="154"/>
      <c r="AB275" s="154"/>
      <c r="AC275" s="154"/>
      <c r="AD275" s="154"/>
      <c r="AE275" s="154" t="s">
        <v>131</v>
      </c>
      <c r="AF275" s="154"/>
      <c r="AG275" s="154"/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</row>
    <row r="276" spans="1:60" outlineLevel="1" x14ac:dyDescent="0.2">
      <c r="A276" s="155"/>
      <c r="B276" s="161"/>
      <c r="C276" s="196" t="s">
        <v>398</v>
      </c>
      <c r="D276" s="166"/>
      <c r="E276" s="171">
        <v>585.29</v>
      </c>
      <c r="F276" s="174"/>
      <c r="G276" s="174"/>
      <c r="H276" s="174"/>
      <c r="I276" s="174"/>
      <c r="J276" s="174"/>
      <c r="K276" s="174"/>
      <c r="L276" s="174"/>
      <c r="M276" s="174"/>
      <c r="N276" s="164"/>
      <c r="O276" s="164"/>
      <c r="P276" s="164"/>
      <c r="Q276" s="164"/>
      <c r="R276" s="164"/>
      <c r="S276" s="164"/>
      <c r="T276" s="165"/>
      <c r="U276" s="164"/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 t="s">
        <v>133</v>
      </c>
      <c r="AF276" s="154">
        <v>0</v>
      </c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</row>
    <row r="277" spans="1:60" outlineLevel="1" x14ac:dyDescent="0.2">
      <c r="A277" s="155">
        <v>59</v>
      </c>
      <c r="B277" s="161" t="s">
        <v>407</v>
      </c>
      <c r="C277" s="195" t="s">
        <v>408</v>
      </c>
      <c r="D277" s="163" t="s">
        <v>151</v>
      </c>
      <c r="E277" s="170">
        <v>83.775000000000006</v>
      </c>
      <c r="F277" s="173"/>
      <c r="G277" s="174">
        <f>ROUND(E277*F277,2)</f>
        <v>0</v>
      </c>
      <c r="H277" s="173"/>
      <c r="I277" s="174">
        <f>ROUND(E277*H277,2)</f>
        <v>0</v>
      </c>
      <c r="J277" s="173"/>
      <c r="K277" s="174">
        <f>ROUND(E277*J277,2)</f>
        <v>0</v>
      </c>
      <c r="L277" s="174">
        <v>21</v>
      </c>
      <c r="M277" s="174">
        <f>G277*(1+L277/100)</f>
        <v>0</v>
      </c>
      <c r="N277" s="164">
        <v>1.2099999999999999E-3</v>
      </c>
      <c r="O277" s="164">
        <f>ROUND(E277*N277,5)</f>
        <v>0.10137</v>
      </c>
      <c r="P277" s="164">
        <v>0</v>
      </c>
      <c r="Q277" s="164">
        <f>ROUND(E277*P277,5)</f>
        <v>0</v>
      </c>
      <c r="R277" s="164"/>
      <c r="S277" s="164"/>
      <c r="T277" s="165">
        <v>0.18</v>
      </c>
      <c r="U277" s="164">
        <f>ROUND(E277*T277,2)</f>
        <v>15.08</v>
      </c>
      <c r="V277" s="154"/>
      <c r="W277" s="154"/>
      <c r="X277" s="154"/>
      <c r="Y277" s="154"/>
      <c r="Z277" s="154"/>
      <c r="AA277" s="154"/>
      <c r="AB277" s="154"/>
      <c r="AC277" s="154"/>
      <c r="AD277" s="154"/>
      <c r="AE277" s="154" t="s">
        <v>131</v>
      </c>
      <c r="AF277" s="154"/>
      <c r="AG277" s="154"/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</row>
    <row r="278" spans="1:60" outlineLevel="1" x14ac:dyDescent="0.2">
      <c r="A278" s="155"/>
      <c r="B278" s="161"/>
      <c r="C278" s="196" t="s">
        <v>409</v>
      </c>
      <c r="D278" s="166"/>
      <c r="E278" s="171">
        <v>39.975000000000001</v>
      </c>
      <c r="F278" s="174"/>
      <c r="G278" s="174"/>
      <c r="H278" s="174"/>
      <c r="I278" s="174"/>
      <c r="J278" s="174"/>
      <c r="K278" s="174"/>
      <c r="L278" s="174"/>
      <c r="M278" s="174"/>
      <c r="N278" s="164"/>
      <c r="O278" s="164"/>
      <c r="P278" s="164"/>
      <c r="Q278" s="164"/>
      <c r="R278" s="164"/>
      <c r="S278" s="164"/>
      <c r="T278" s="165"/>
      <c r="U278" s="164"/>
      <c r="V278" s="154"/>
      <c r="W278" s="154"/>
      <c r="X278" s="154"/>
      <c r="Y278" s="154"/>
      <c r="Z278" s="154"/>
      <c r="AA278" s="154"/>
      <c r="AB278" s="154"/>
      <c r="AC278" s="154"/>
      <c r="AD278" s="154"/>
      <c r="AE278" s="154" t="s">
        <v>133</v>
      </c>
      <c r="AF278" s="154">
        <v>0</v>
      </c>
      <c r="AG278" s="154"/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</row>
    <row r="279" spans="1:60" outlineLevel="1" x14ac:dyDescent="0.2">
      <c r="A279" s="155"/>
      <c r="B279" s="161"/>
      <c r="C279" s="196" t="s">
        <v>410</v>
      </c>
      <c r="D279" s="166"/>
      <c r="E279" s="171">
        <v>15.3</v>
      </c>
      <c r="F279" s="174"/>
      <c r="G279" s="174"/>
      <c r="H279" s="174"/>
      <c r="I279" s="174"/>
      <c r="J279" s="174"/>
      <c r="K279" s="174"/>
      <c r="L279" s="174"/>
      <c r="M279" s="174"/>
      <c r="N279" s="164"/>
      <c r="O279" s="164"/>
      <c r="P279" s="164"/>
      <c r="Q279" s="164"/>
      <c r="R279" s="164"/>
      <c r="S279" s="164"/>
      <c r="T279" s="165"/>
      <c r="U279" s="164"/>
      <c r="V279" s="154"/>
      <c r="W279" s="154"/>
      <c r="X279" s="154"/>
      <c r="Y279" s="154"/>
      <c r="Z279" s="154"/>
      <c r="AA279" s="154"/>
      <c r="AB279" s="154"/>
      <c r="AC279" s="154"/>
      <c r="AD279" s="154"/>
      <c r="AE279" s="154" t="s">
        <v>133</v>
      </c>
      <c r="AF279" s="154">
        <v>0</v>
      </c>
      <c r="AG279" s="154"/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</row>
    <row r="280" spans="1:60" outlineLevel="1" x14ac:dyDescent="0.2">
      <c r="A280" s="155"/>
      <c r="B280" s="161"/>
      <c r="C280" s="196" t="s">
        <v>411</v>
      </c>
      <c r="D280" s="166"/>
      <c r="E280" s="171">
        <v>28.5</v>
      </c>
      <c r="F280" s="174"/>
      <c r="G280" s="174"/>
      <c r="H280" s="174"/>
      <c r="I280" s="174"/>
      <c r="J280" s="174"/>
      <c r="K280" s="174"/>
      <c r="L280" s="174"/>
      <c r="M280" s="174"/>
      <c r="N280" s="164"/>
      <c r="O280" s="164"/>
      <c r="P280" s="164"/>
      <c r="Q280" s="164"/>
      <c r="R280" s="164"/>
      <c r="S280" s="164"/>
      <c r="T280" s="165"/>
      <c r="U280" s="164"/>
      <c r="V280" s="154"/>
      <c r="W280" s="154"/>
      <c r="X280" s="154"/>
      <c r="Y280" s="154"/>
      <c r="Z280" s="154"/>
      <c r="AA280" s="154"/>
      <c r="AB280" s="154"/>
      <c r="AC280" s="154"/>
      <c r="AD280" s="154"/>
      <c r="AE280" s="154" t="s">
        <v>133</v>
      </c>
      <c r="AF280" s="154">
        <v>0</v>
      </c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</row>
    <row r="281" spans="1:60" x14ac:dyDescent="0.2">
      <c r="A281" s="156" t="s">
        <v>126</v>
      </c>
      <c r="B281" s="162" t="s">
        <v>73</v>
      </c>
      <c r="C281" s="197" t="s">
        <v>74</v>
      </c>
      <c r="D281" s="167"/>
      <c r="E281" s="172"/>
      <c r="F281" s="175"/>
      <c r="G281" s="175">
        <f>SUMIF(AE282:AE295,"&lt;&gt;NOR",G282:G295)</f>
        <v>0</v>
      </c>
      <c r="H281" s="175"/>
      <c r="I281" s="175">
        <f>SUM(I282:I295)</f>
        <v>0</v>
      </c>
      <c r="J281" s="175"/>
      <c r="K281" s="175">
        <f>SUM(K282:K295)</f>
        <v>0</v>
      </c>
      <c r="L281" s="175"/>
      <c r="M281" s="175">
        <f>SUM(M282:M295)</f>
        <v>0</v>
      </c>
      <c r="N281" s="168"/>
      <c r="O281" s="168">
        <f>SUM(O282:O295)</f>
        <v>0.50236000000000003</v>
      </c>
      <c r="P281" s="168"/>
      <c r="Q281" s="168">
        <f>SUM(Q282:Q295)</f>
        <v>0</v>
      </c>
      <c r="R281" s="168"/>
      <c r="S281" s="168"/>
      <c r="T281" s="169"/>
      <c r="U281" s="168">
        <f>SUM(U282:U295)</f>
        <v>67.83</v>
      </c>
      <c r="AE281" t="s">
        <v>127</v>
      </c>
    </row>
    <row r="282" spans="1:60" outlineLevel="1" x14ac:dyDescent="0.2">
      <c r="A282" s="155">
        <v>60</v>
      </c>
      <c r="B282" s="161" t="s">
        <v>412</v>
      </c>
      <c r="C282" s="195" t="s">
        <v>413</v>
      </c>
      <c r="D282" s="163" t="s">
        <v>151</v>
      </c>
      <c r="E282" s="170">
        <v>215.23000000000002</v>
      </c>
      <c r="F282" s="173"/>
      <c r="G282" s="174">
        <f>ROUND(E282*F282,2)</f>
        <v>0</v>
      </c>
      <c r="H282" s="173"/>
      <c r="I282" s="174">
        <f>ROUND(E282*H282,2)</f>
        <v>0</v>
      </c>
      <c r="J282" s="173"/>
      <c r="K282" s="174">
        <f>ROUND(E282*J282,2)</f>
        <v>0</v>
      </c>
      <c r="L282" s="174">
        <v>21</v>
      </c>
      <c r="M282" s="174">
        <f>G282*(1+L282/100)</f>
        <v>0</v>
      </c>
      <c r="N282" s="164">
        <v>2.0500000000000002E-3</v>
      </c>
      <c r="O282" s="164">
        <f>ROUND(E282*N282,5)</f>
        <v>0.44122</v>
      </c>
      <c r="P282" s="164">
        <v>0</v>
      </c>
      <c r="Q282" s="164">
        <f>ROUND(E282*P282,5)</f>
        <v>0</v>
      </c>
      <c r="R282" s="164"/>
      <c r="S282" s="164"/>
      <c r="T282" s="165">
        <v>0.31</v>
      </c>
      <c r="U282" s="164">
        <f>ROUND(E282*T282,2)</f>
        <v>66.72</v>
      </c>
      <c r="V282" s="154"/>
      <c r="W282" s="154"/>
      <c r="X282" s="154"/>
      <c r="Y282" s="154"/>
      <c r="Z282" s="154"/>
      <c r="AA282" s="154"/>
      <c r="AB282" s="154"/>
      <c r="AC282" s="154"/>
      <c r="AD282" s="154"/>
      <c r="AE282" s="154" t="s">
        <v>131</v>
      </c>
      <c r="AF282" s="154"/>
      <c r="AG282" s="154"/>
      <c r="AH282" s="154"/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</row>
    <row r="283" spans="1:60" outlineLevel="1" x14ac:dyDescent="0.2">
      <c r="A283" s="155"/>
      <c r="B283" s="161"/>
      <c r="C283" s="196" t="s">
        <v>414</v>
      </c>
      <c r="D283" s="166"/>
      <c r="E283" s="171">
        <v>39.18</v>
      </c>
      <c r="F283" s="174"/>
      <c r="G283" s="174"/>
      <c r="H283" s="174"/>
      <c r="I283" s="174"/>
      <c r="J283" s="174"/>
      <c r="K283" s="174"/>
      <c r="L283" s="174"/>
      <c r="M283" s="174"/>
      <c r="N283" s="164"/>
      <c r="O283" s="164"/>
      <c r="P283" s="164"/>
      <c r="Q283" s="164"/>
      <c r="R283" s="164"/>
      <c r="S283" s="164"/>
      <c r="T283" s="165"/>
      <c r="U283" s="164"/>
      <c r="V283" s="154"/>
      <c r="W283" s="154"/>
      <c r="X283" s="154"/>
      <c r="Y283" s="154"/>
      <c r="Z283" s="154"/>
      <c r="AA283" s="154"/>
      <c r="AB283" s="154"/>
      <c r="AC283" s="154"/>
      <c r="AD283" s="154"/>
      <c r="AE283" s="154" t="s">
        <v>133</v>
      </c>
      <c r="AF283" s="154">
        <v>0</v>
      </c>
      <c r="AG283" s="154"/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</row>
    <row r="284" spans="1:60" outlineLevel="1" x14ac:dyDescent="0.2">
      <c r="A284" s="155"/>
      <c r="B284" s="161"/>
      <c r="C284" s="196" t="s">
        <v>415</v>
      </c>
      <c r="D284" s="166"/>
      <c r="E284" s="171">
        <v>27.4</v>
      </c>
      <c r="F284" s="174"/>
      <c r="G284" s="174"/>
      <c r="H284" s="174"/>
      <c r="I284" s="174"/>
      <c r="J284" s="174"/>
      <c r="K284" s="174"/>
      <c r="L284" s="174"/>
      <c r="M284" s="174"/>
      <c r="N284" s="164"/>
      <c r="O284" s="164"/>
      <c r="P284" s="164"/>
      <c r="Q284" s="164"/>
      <c r="R284" s="164"/>
      <c r="S284" s="164"/>
      <c r="T284" s="165"/>
      <c r="U284" s="164"/>
      <c r="V284" s="154"/>
      <c r="W284" s="154"/>
      <c r="X284" s="154"/>
      <c r="Y284" s="154"/>
      <c r="Z284" s="154"/>
      <c r="AA284" s="154"/>
      <c r="AB284" s="154"/>
      <c r="AC284" s="154"/>
      <c r="AD284" s="154"/>
      <c r="AE284" s="154" t="s">
        <v>133</v>
      </c>
      <c r="AF284" s="154">
        <v>0</v>
      </c>
      <c r="AG284" s="154"/>
      <c r="AH284" s="154"/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</row>
    <row r="285" spans="1:60" outlineLevel="1" x14ac:dyDescent="0.2">
      <c r="A285" s="155"/>
      <c r="B285" s="161"/>
      <c r="C285" s="196" t="s">
        <v>416</v>
      </c>
      <c r="D285" s="166"/>
      <c r="E285" s="171">
        <v>29.65</v>
      </c>
      <c r="F285" s="174"/>
      <c r="G285" s="174"/>
      <c r="H285" s="174"/>
      <c r="I285" s="174"/>
      <c r="J285" s="174"/>
      <c r="K285" s="174"/>
      <c r="L285" s="174"/>
      <c r="M285" s="174"/>
      <c r="N285" s="164"/>
      <c r="O285" s="164"/>
      <c r="P285" s="164"/>
      <c r="Q285" s="164"/>
      <c r="R285" s="164"/>
      <c r="S285" s="164"/>
      <c r="T285" s="165"/>
      <c r="U285" s="164"/>
      <c r="V285" s="154"/>
      <c r="W285" s="154"/>
      <c r="X285" s="154"/>
      <c r="Y285" s="154"/>
      <c r="Z285" s="154"/>
      <c r="AA285" s="154"/>
      <c r="AB285" s="154"/>
      <c r="AC285" s="154"/>
      <c r="AD285" s="154"/>
      <c r="AE285" s="154" t="s">
        <v>133</v>
      </c>
      <c r="AF285" s="154">
        <v>0</v>
      </c>
      <c r="AG285" s="154"/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</row>
    <row r="286" spans="1:60" outlineLevel="1" x14ac:dyDescent="0.2">
      <c r="A286" s="155"/>
      <c r="B286" s="161"/>
      <c r="C286" s="196" t="s">
        <v>417</v>
      </c>
      <c r="D286" s="166"/>
      <c r="E286" s="171">
        <v>15.65</v>
      </c>
      <c r="F286" s="174"/>
      <c r="G286" s="174"/>
      <c r="H286" s="174"/>
      <c r="I286" s="174"/>
      <c r="J286" s="174"/>
      <c r="K286" s="174"/>
      <c r="L286" s="174"/>
      <c r="M286" s="174"/>
      <c r="N286" s="164"/>
      <c r="O286" s="164"/>
      <c r="P286" s="164"/>
      <c r="Q286" s="164"/>
      <c r="R286" s="164"/>
      <c r="S286" s="164"/>
      <c r="T286" s="165"/>
      <c r="U286" s="164"/>
      <c r="V286" s="154"/>
      <c r="W286" s="154"/>
      <c r="X286" s="154"/>
      <c r="Y286" s="154"/>
      <c r="Z286" s="154"/>
      <c r="AA286" s="154"/>
      <c r="AB286" s="154"/>
      <c r="AC286" s="154"/>
      <c r="AD286" s="154"/>
      <c r="AE286" s="154" t="s">
        <v>133</v>
      </c>
      <c r="AF286" s="154">
        <v>0</v>
      </c>
      <c r="AG286" s="154"/>
      <c r="AH286" s="154"/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</row>
    <row r="287" spans="1:60" outlineLevel="1" x14ac:dyDescent="0.2">
      <c r="A287" s="155"/>
      <c r="B287" s="161"/>
      <c r="C287" s="196" t="s">
        <v>418</v>
      </c>
      <c r="D287" s="166"/>
      <c r="E287" s="171">
        <v>14.2</v>
      </c>
      <c r="F287" s="174"/>
      <c r="G287" s="174"/>
      <c r="H287" s="174"/>
      <c r="I287" s="174"/>
      <c r="J287" s="174"/>
      <c r="K287" s="174"/>
      <c r="L287" s="174"/>
      <c r="M287" s="174"/>
      <c r="N287" s="164"/>
      <c r="O287" s="164"/>
      <c r="P287" s="164"/>
      <c r="Q287" s="164"/>
      <c r="R287" s="164"/>
      <c r="S287" s="164"/>
      <c r="T287" s="165"/>
      <c r="U287" s="164"/>
      <c r="V287" s="154"/>
      <c r="W287" s="154"/>
      <c r="X287" s="154"/>
      <c r="Y287" s="154"/>
      <c r="Z287" s="154"/>
      <c r="AA287" s="154"/>
      <c r="AB287" s="154"/>
      <c r="AC287" s="154"/>
      <c r="AD287" s="154"/>
      <c r="AE287" s="154" t="s">
        <v>133</v>
      </c>
      <c r="AF287" s="154">
        <v>0</v>
      </c>
      <c r="AG287" s="154"/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</row>
    <row r="288" spans="1:60" outlineLevel="1" x14ac:dyDescent="0.2">
      <c r="A288" s="155"/>
      <c r="B288" s="161"/>
      <c r="C288" s="196" t="s">
        <v>419</v>
      </c>
      <c r="D288" s="166"/>
      <c r="E288" s="171">
        <v>27.2</v>
      </c>
      <c r="F288" s="174"/>
      <c r="G288" s="174"/>
      <c r="H288" s="174"/>
      <c r="I288" s="174"/>
      <c r="J288" s="174"/>
      <c r="K288" s="174"/>
      <c r="L288" s="174"/>
      <c r="M288" s="174"/>
      <c r="N288" s="164"/>
      <c r="O288" s="164"/>
      <c r="P288" s="164"/>
      <c r="Q288" s="164"/>
      <c r="R288" s="164"/>
      <c r="S288" s="164"/>
      <c r="T288" s="165"/>
      <c r="U288" s="164"/>
      <c r="V288" s="154"/>
      <c r="W288" s="154"/>
      <c r="X288" s="154"/>
      <c r="Y288" s="154"/>
      <c r="Z288" s="154"/>
      <c r="AA288" s="154"/>
      <c r="AB288" s="154"/>
      <c r="AC288" s="154"/>
      <c r="AD288" s="154"/>
      <c r="AE288" s="154" t="s">
        <v>133</v>
      </c>
      <c r="AF288" s="154">
        <v>0</v>
      </c>
      <c r="AG288" s="154"/>
      <c r="AH288" s="154"/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</row>
    <row r="289" spans="1:60" outlineLevel="1" x14ac:dyDescent="0.2">
      <c r="A289" s="155"/>
      <c r="B289" s="161"/>
      <c r="C289" s="196" t="s">
        <v>420</v>
      </c>
      <c r="D289" s="166"/>
      <c r="E289" s="171">
        <v>15.3</v>
      </c>
      <c r="F289" s="174"/>
      <c r="G289" s="174"/>
      <c r="H289" s="174"/>
      <c r="I289" s="174"/>
      <c r="J289" s="174"/>
      <c r="K289" s="174"/>
      <c r="L289" s="174"/>
      <c r="M289" s="174"/>
      <c r="N289" s="164"/>
      <c r="O289" s="164"/>
      <c r="P289" s="164"/>
      <c r="Q289" s="164"/>
      <c r="R289" s="164"/>
      <c r="S289" s="164"/>
      <c r="T289" s="165"/>
      <c r="U289" s="164"/>
      <c r="V289" s="154"/>
      <c r="W289" s="154"/>
      <c r="X289" s="154"/>
      <c r="Y289" s="154"/>
      <c r="Z289" s="154"/>
      <c r="AA289" s="154"/>
      <c r="AB289" s="154"/>
      <c r="AC289" s="154"/>
      <c r="AD289" s="154"/>
      <c r="AE289" s="154" t="s">
        <v>133</v>
      </c>
      <c r="AF289" s="154">
        <v>0</v>
      </c>
      <c r="AG289" s="154"/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</row>
    <row r="290" spans="1:60" outlineLevel="1" x14ac:dyDescent="0.2">
      <c r="A290" s="155"/>
      <c r="B290" s="161"/>
      <c r="C290" s="196" t="s">
        <v>421</v>
      </c>
      <c r="D290" s="166"/>
      <c r="E290" s="171">
        <v>27.65</v>
      </c>
      <c r="F290" s="174"/>
      <c r="G290" s="174"/>
      <c r="H290" s="174"/>
      <c r="I290" s="174"/>
      <c r="J290" s="174"/>
      <c r="K290" s="174"/>
      <c r="L290" s="174"/>
      <c r="M290" s="174"/>
      <c r="N290" s="164"/>
      <c r="O290" s="164"/>
      <c r="P290" s="164"/>
      <c r="Q290" s="164"/>
      <c r="R290" s="164"/>
      <c r="S290" s="164"/>
      <c r="T290" s="165"/>
      <c r="U290" s="164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 t="s">
        <v>133</v>
      </c>
      <c r="AF290" s="154">
        <v>0</v>
      </c>
      <c r="AG290" s="154"/>
      <c r="AH290" s="154"/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</row>
    <row r="291" spans="1:60" outlineLevel="1" x14ac:dyDescent="0.2">
      <c r="A291" s="155"/>
      <c r="B291" s="161"/>
      <c r="C291" s="196" t="s">
        <v>422</v>
      </c>
      <c r="D291" s="166"/>
      <c r="E291" s="171">
        <v>19</v>
      </c>
      <c r="F291" s="174"/>
      <c r="G291" s="174"/>
      <c r="H291" s="174"/>
      <c r="I291" s="174"/>
      <c r="J291" s="174"/>
      <c r="K291" s="174"/>
      <c r="L291" s="174"/>
      <c r="M291" s="174"/>
      <c r="N291" s="164"/>
      <c r="O291" s="164"/>
      <c r="P291" s="164"/>
      <c r="Q291" s="164"/>
      <c r="R291" s="164"/>
      <c r="S291" s="164"/>
      <c r="T291" s="165"/>
      <c r="U291" s="164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 t="s">
        <v>133</v>
      </c>
      <c r="AF291" s="154">
        <v>0</v>
      </c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</row>
    <row r="292" spans="1:60" outlineLevel="1" x14ac:dyDescent="0.2">
      <c r="A292" s="155">
        <v>61</v>
      </c>
      <c r="B292" s="161" t="s">
        <v>423</v>
      </c>
      <c r="C292" s="195" t="s">
        <v>424</v>
      </c>
      <c r="D292" s="163" t="s">
        <v>366</v>
      </c>
      <c r="E292" s="170">
        <v>3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64">
        <v>1.6379999999999999E-2</v>
      </c>
      <c r="O292" s="164">
        <f>ROUND(E292*N292,5)</f>
        <v>4.9140000000000003E-2</v>
      </c>
      <c r="P292" s="164">
        <v>0</v>
      </c>
      <c r="Q292" s="164">
        <f>ROUND(E292*P292,5)</f>
        <v>0</v>
      </c>
      <c r="R292" s="164"/>
      <c r="S292" s="164"/>
      <c r="T292" s="165">
        <v>0.37</v>
      </c>
      <c r="U292" s="164">
        <f>ROUND(E292*T292,2)</f>
        <v>1.1100000000000001</v>
      </c>
      <c r="V292" s="154"/>
      <c r="W292" s="154"/>
      <c r="X292" s="154"/>
      <c r="Y292" s="154"/>
      <c r="Z292" s="154"/>
      <c r="AA292" s="154"/>
      <c r="AB292" s="154"/>
      <c r="AC292" s="154"/>
      <c r="AD292" s="154"/>
      <c r="AE292" s="154" t="s">
        <v>131</v>
      </c>
      <c r="AF292" s="154"/>
      <c r="AG292" s="154"/>
      <c r="AH292" s="154"/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  <c r="BG292" s="154"/>
      <c r="BH292" s="154"/>
    </row>
    <row r="293" spans="1:60" outlineLevel="1" x14ac:dyDescent="0.2">
      <c r="A293" s="155"/>
      <c r="B293" s="161"/>
      <c r="C293" s="196" t="s">
        <v>59</v>
      </c>
      <c r="D293" s="166"/>
      <c r="E293" s="171">
        <v>3</v>
      </c>
      <c r="F293" s="174"/>
      <c r="G293" s="174"/>
      <c r="H293" s="174"/>
      <c r="I293" s="174"/>
      <c r="J293" s="174"/>
      <c r="K293" s="174"/>
      <c r="L293" s="174"/>
      <c r="M293" s="174"/>
      <c r="N293" s="164"/>
      <c r="O293" s="164"/>
      <c r="P293" s="164"/>
      <c r="Q293" s="164"/>
      <c r="R293" s="164"/>
      <c r="S293" s="164"/>
      <c r="T293" s="165"/>
      <c r="U293" s="164"/>
      <c r="V293" s="154"/>
      <c r="W293" s="154"/>
      <c r="X293" s="154"/>
      <c r="Y293" s="154"/>
      <c r="Z293" s="154"/>
      <c r="AA293" s="154"/>
      <c r="AB293" s="154"/>
      <c r="AC293" s="154"/>
      <c r="AD293" s="154"/>
      <c r="AE293" s="154" t="s">
        <v>133</v>
      </c>
      <c r="AF293" s="154">
        <v>0</v>
      </c>
      <c r="AG293" s="154"/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</row>
    <row r="294" spans="1:60" outlineLevel="1" x14ac:dyDescent="0.2">
      <c r="A294" s="155">
        <v>62</v>
      </c>
      <c r="B294" s="161" t="s">
        <v>425</v>
      </c>
      <c r="C294" s="195" t="s">
        <v>426</v>
      </c>
      <c r="D294" s="163" t="s">
        <v>366</v>
      </c>
      <c r="E294" s="170">
        <v>3</v>
      </c>
      <c r="F294" s="173"/>
      <c r="G294" s="174">
        <f>ROUND(E294*F294,2)</f>
        <v>0</v>
      </c>
      <c r="H294" s="173"/>
      <c r="I294" s="174">
        <f>ROUND(E294*H294,2)</f>
        <v>0</v>
      </c>
      <c r="J294" s="173"/>
      <c r="K294" s="174">
        <f>ROUND(E294*J294,2)</f>
        <v>0</v>
      </c>
      <c r="L294" s="174">
        <v>21</v>
      </c>
      <c r="M294" s="174">
        <f>G294*(1+L294/100)</f>
        <v>0</v>
      </c>
      <c r="N294" s="164">
        <v>4.0000000000000001E-3</v>
      </c>
      <c r="O294" s="164">
        <f>ROUND(E294*N294,5)</f>
        <v>1.2E-2</v>
      </c>
      <c r="P294" s="164">
        <v>0</v>
      </c>
      <c r="Q294" s="164">
        <f>ROUND(E294*P294,5)</f>
        <v>0</v>
      </c>
      <c r="R294" s="164"/>
      <c r="S294" s="164"/>
      <c r="T294" s="165">
        <v>0</v>
      </c>
      <c r="U294" s="164">
        <f>ROUND(E294*T294,2)</f>
        <v>0</v>
      </c>
      <c r="V294" s="154"/>
      <c r="W294" s="154"/>
      <c r="X294" s="154"/>
      <c r="Y294" s="154"/>
      <c r="Z294" s="154"/>
      <c r="AA294" s="154"/>
      <c r="AB294" s="154"/>
      <c r="AC294" s="154"/>
      <c r="AD294" s="154"/>
      <c r="AE294" s="154" t="s">
        <v>188</v>
      </c>
      <c r="AF294" s="154"/>
      <c r="AG294" s="154"/>
      <c r="AH294" s="154"/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  <c r="BG294" s="154"/>
      <c r="BH294" s="154"/>
    </row>
    <row r="295" spans="1:60" outlineLevel="1" x14ac:dyDescent="0.2">
      <c r="A295" s="155"/>
      <c r="B295" s="161"/>
      <c r="C295" s="196" t="s">
        <v>59</v>
      </c>
      <c r="D295" s="166"/>
      <c r="E295" s="171">
        <v>3</v>
      </c>
      <c r="F295" s="174"/>
      <c r="G295" s="174"/>
      <c r="H295" s="174"/>
      <c r="I295" s="174"/>
      <c r="J295" s="174"/>
      <c r="K295" s="174"/>
      <c r="L295" s="174"/>
      <c r="M295" s="174"/>
      <c r="N295" s="164"/>
      <c r="O295" s="164"/>
      <c r="P295" s="164"/>
      <c r="Q295" s="164"/>
      <c r="R295" s="164"/>
      <c r="S295" s="164"/>
      <c r="T295" s="165"/>
      <c r="U295" s="164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 t="s">
        <v>133</v>
      </c>
      <c r="AF295" s="154">
        <v>0</v>
      </c>
      <c r="AG295" s="154"/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</row>
    <row r="296" spans="1:60" x14ac:dyDescent="0.2">
      <c r="A296" s="156" t="s">
        <v>126</v>
      </c>
      <c r="B296" s="162" t="s">
        <v>75</v>
      </c>
      <c r="C296" s="197" t="s">
        <v>76</v>
      </c>
      <c r="D296" s="167"/>
      <c r="E296" s="172"/>
      <c r="F296" s="175"/>
      <c r="G296" s="175">
        <f>SUMIF(AE297:AE312,"&lt;&gt;NOR",G297:G312)</f>
        <v>0</v>
      </c>
      <c r="H296" s="175"/>
      <c r="I296" s="175">
        <f>SUM(I297:I312)</f>
        <v>0</v>
      </c>
      <c r="J296" s="175"/>
      <c r="K296" s="175">
        <f>SUM(K297:K312)</f>
        <v>0</v>
      </c>
      <c r="L296" s="175"/>
      <c r="M296" s="175">
        <f>SUM(M297:M312)</f>
        <v>0</v>
      </c>
      <c r="N296" s="168"/>
      <c r="O296" s="168">
        <f>SUM(O297:O312)</f>
        <v>6.7499999999999999E-3</v>
      </c>
      <c r="P296" s="168"/>
      <c r="Q296" s="168">
        <f>SUM(Q297:Q312)</f>
        <v>15.057500000000001</v>
      </c>
      <c r="R296" s="168"/>
      <c r="S296" s="168"/>
      <c r="T296" s="169"/>
      <c r="U296" s="168">
        <f>SUM(U297:U312)</f>
        <v>68.009999999999991</v>
      </c>
      <c r="AE296" t="s">
        <v>127</v>
      </c>
    </row>
    <row r="297" spans="1:60" outlineLevel="1" x14ac:dyDescent="0.2">
      <c r="A297" s="155">
        <v>63</v>
      </c>
      <c r="B297" s="161" t="s">
        <v>427</v>
      </c>
      <c r="C297" s="195" t="s">
        <v>428</v>
      </c>
      <c r="D297" s="163" t="s">
        <v>130</v>
      </c>
      <c r="E297" s="170">
        <v>4.9625000000000004</v>
      </c>
      <c r="F297" s="173"/>
      <c r="G297" s="174">
        <f>ROUND(E297*F297,2)</f>
        <v>0</v>
      </c>
      <c r="H297" s="173"/>
      <c r="I297" s="174">
        <f>ROUND(E297*H297,2)</f>
        <v>0</v>
      </c>
      <c r="J297" s="173"/>
      <c r="K297" s="174">
        <f>ROUND(E297*J297,2)</f>
        <v>0</v>
      </c>
      <c r="L297" s="174">
        <v>21</v>
      </c>
      <c r="M297" s="174">
        <f>G297*(1+L297/100)</f>
        <v>0</v>
      </c>
      <c r="N297" s="164">
        <v>0</v>
      </c>
      <c r="O297" s="164">
        <f>ROUND(E297*N297,5)</f>
        <v>0</v>
      </c>
      <c r="P297" s="164">
        <v>2.2000000000000002</v>
      </c>
      <c r="Q297" s="164">
        <f>ROUND(E297*P297,5)</f>
        <v>10.9175</v>
      </c>
      <c r="R297" s="164"/>
      <c r="S297" s="164"/>
      <c r="T297" s="165">
        <v>7.2</v>
      </c>
      <c r="U297" s="164">
        <f>ROUND(E297*T297,2)</f>
        <v>35.729999999999997</v>
      </c>
      <c r="V297" s="154"/>
      <c r="W297" s="154"/>
      <c r="X297" s="154"/>
      <c r="Y297" s="154"/>
      <c r="Z297" s="154"/>
      <c r="AA297" s="154"/>
      <c r="AB297" s="154"/>
      <c r="AC297" s="154"/>
      <c r="AD297" s="154"/>
      <c r="AE297" s="154" t="s">
        <v>131</v>
      </c>
      <c r="AF297" s="154"/>
      <c r="AG297" s="154"/>
      <c r="AH297" s="154"/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</row>
    <row r="298" spans="1:60" outlineLevel="1" x14ac:dyDescent="0.2">
      <c r="A298" s="155"/>
      <c r="B298" s="161"/>
      <c r="C298" s="196" t="s">
        <v>429</v>
      </c>
      <c r="D298" s="166"/>
      <c r="E298" s="171">
        <v>1.8340000000000001</v>
      </c>
      <c r="F298" s="174"/>
      <c r="G298" s="174"/>
      <c r="H298" s="174"/>
      <c r="I298" s="174"/>
      <c r="J298" s="174"/>
      <c r="K298" s="174"/>
      <c r="L298" s="174"/>
      <c r="M298" s="174"/>
      <c r="N298" s="164"/>
      <c r="O298" s="164"/>
      <c r="P298" s="164"/>
      <c r="Q298" s="164"/>
      <c r="R298" s="164"/>
      <c r="S298" s="164"/>
      <c r="T298" s="165"/>
      <c r="U298" s="164"/>
      <c r="V298" s="154"/>
      <c r="W298" s="154"/>
      <c r="X298" s="154"/>
      <c r="Y298" s="154"/>
      <c r="Z298" s="154"/>
      <c r="AA298" s="154"/>
      <c r="AB298" s="154"/>
      <c r="AC298" s="154"/>
      <c r="AD298" s="154"/>
      <c r="AE298" s="154" t="s">
        <v>133</v>
      </c>
      <c r="AF298" s="154">
        <v>0</v>
      </c>
      <c r="AG298" s="154"/>
      <c r="AH298" s="154"/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</row>
    <row r="299" spans="1:60" outlineLevel="1" x14ac:dyDescent="0.2">
      <c r="A299" s="155"/>
      <c r="B299" s="161"/>
      <c r="C299" s="196" t="s">
        <v>430</v>
      </c>
      <c r="D299" s="166"/>
      <c r="E299" s="171">
        <v>0.68500000000000005</v>
      </c>
      <c r="F299" s="174"/>
      <c r="G299" s="174"/>
      <c r="H299" s="174"/>
      <c r="I299" s="174"/>
      <c r="J299" s="174"/>
      <c r="K299" s="174"/>
      <c r="L299" s="174"/>
      <c r="M299" s="174"/>
      <c r="N299" s="164"/>
      <c r="O299" s="164"/>
      <c r="P299" s="164"/>
      <c r="Q299" s="164"/>
      <c r="R299" s="164"/>
      <c r="S299" s="164"/>
      <c r="T299" s="165"/>
      <c r="U299" s="164"/>
      <c r="V299" s="154"/>
      <c r="W299" s="154"/>
      <c r="X299" s="154"/>
      <c r="Y299" s="154"/>
      <c r="Z299" s="154"/>
      <c r="AA299" s="154"/>
      <c r="AB299" s="154"/>
      <c r="AC299" s="154"/>
      <c r="AD299" s="154"/>
      <c r="AE299" s="154" t="s">
        <v>133</v>
      </c>
      <c r="AF299" s="154">
        <v>0</v>
      </c>
      <c r="AG299" s="154"/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</row>
    <row r="300" spans="1:60" outlineLevel="1" x14ac:dyDescent="0.2">
      <c r="A300" s="155"/>
      <c r="B300" s="161"/>
      <c r="C300" s="196" t="s">
        <v>431</v>
      </c>
      <c r="D300" s="166"/>
      <c r="E300" s="171">
        <v>1.046</v>
      </c>
      <c r="F300" s="174"/>
      <c r="G300" s="174"/>
      <c r="H300" s="174"/>
      <c r="I300" s="174"/>
      <c r="J300" s="174"/>
      <c r="K300" s="174"/>
      <c r="L300" s="174"/>
      <c r="M300" s="174"/>
      <c r="N300" s="164"/>
      <c r="O300" s="164"/>
      <c r="P300" s="164"/>
      <c r="Q300" s="164"/>
      <c r="R300" s="164"/>
      <c r="S300" s="164"/>
      <c r="T300" s="165"/>
      <c r="U300" s="164"/>
      <c r="V300" s="154"/>
      <c r="W300" s="154"/>
      <c r="X300" s="154"/>
      <c r="Y300" s="154"/>
      <c r="Z300" s="154"/>
      <c r="AA300" s="154"/>
      <c r="AB300" s="154"/>
      <c r="AC300" s="154"/>
      <c r="AD300" s="154"/>
      <c r="AE300" s="154" t="s">
        <v>133</v>
      </c>
      <c r="AF300" s="154">
        <v>0</v>
      </c>
      <c r="AG300" s="154"/>
      <c r="AH300" s="154"/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</row>
    <row r="301" spans="1:60" outlineLevel="1" x14ac:dyDescent="0.2">
      <c r="A301" s="155"/>
      <c r="B301" s="161"/>
      <c r="C301" s="196" t="s">
        <v>432</v>
      </c>
      <c r="D301" s="166"/>
      <c r="E301" s="171">
        <v>1.2024999999999999</v>
      </c>
      <c r="F301" s="174"/>
      <c r="G301" s="174"/>
      <c r="H301" s="174"/>
      <c r="I301" s="174"/>
      <c r="J301" s="174"/>
      <c r="K301" s="174"/>
      <c r="L301" s="174"/>
      <c r="M301" s="174"/>
      <c r="N301" s="164"/>
      <c r="O301" s="164"/>
      <c r="P301" s="164"/>
      <c r="Q301" s="164"/>
      <c r="R301" s="164"/>
      <c r="S301" s="164"/>
      <c r="T301" s="165"/>
      <c r="U301" s="164"/>
      <c r="V301" s="154"/>
      <c r="W301" s="154"/>
      <c r="X301" s="154"/>
      <c r="Y301" s="154"/>
      <c r="Z301" s="154"/>
      <c r="AA301" s="154"/>
      <c r="AB301" s="154"/>
      <c r="AC301" s="154"/>
      <c r="AD301" s="154"/>
      <c r="AE301" s="154" t="s">
        <v>133</v>
      </c>
      <c r="AF301" s="154">
        <v>0</v>
      </c>
      <c r="AG301" s="154"/>
      <c r="AH301" s="154"/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</row>
    <row r="302" spans="1:60" outlineLevel="1" x14ac:dyDescent="0.2">
      <c r="A302" s="155"/>
      <c r="B302" s="161"/>
      <c r="C302" s="196" t="s">
        <v>433</v>
      </c>
      <c r="D302" s="166"/>
      <c r="E302" s="171">
        <v>0.19500000000000001</v>
      </c>
      <c r="F302" s="174"/>
      <c r="G302" s="174"/>
      <c r="H302" s="174"/>
      <c r="I302" s="174"/>
      <c r="J302" s="174"/>
      <c r="K302" s="174"/>
      <c r="L302" s="174"/>
      <c r="M302" s="174"/>
      <c r="N302" s="164"/>
      <c r="O302" s="164"/>
      <c r="P302" s="164"/>
      <c r="Q302" s="164"/>
      <c r="R302" s="164"/>
      <c r="S302" s="164"/>
      <c r="T302" s="165"/>
      <c r="U302" s="164"/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 t="s">
        <v>133</v>
      </c>
      <c r="AF302" s="154">
        <v>0</v>
      </c>
      <c r="AG302" s="154"/>
      <c r="AH302" s="154"/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</row>
    <row r="303" spans="1:60" ht="22.5" outlineLevel="1" x14ac:dyDescent="0.2">
      <c r="A303" s="155">
        <v>64</v>
      </c>
      <c r="B303" s="161" t="s">
        <v>434</v>
      </c>
      <c r="C303" s="195" t="s">
        <v>435</v>
      </c>
      <c r="D303" s="163" t="s">
        <v>151</v>
      </c>
      <c r="E303" s="170">
        <v>56.16</v>
      </c>
      <c r="F303" s="173"/>
      <c r="G303" s="174">
        <f>ROUND(E303*F303,2)</f>
        <v>0</v>
      </c>
      <c r="H303" s="173"/>
      <c r="I303" s="174">
        <f>ROUND(E303*H303,2)</f>
        <v>0</v>
      </c>
      <c r="J303" s="173"/>
      <c r="K303" s="174">
        <f>ROUND(E303*J303,2)</f>
        <v>0</v>
      </c>
      <c r="L303" s="174">
        <v>21</v>
      </c>
      <c r="M303" s="174">
        <f>G303*(1+L303/100)</f>
        <v>0</v>
      </c>
      <c r="N303" s="164">
        <v>0</v>
      </c>
      <c r="O303" s="164">
        <f>ROUND(E303*N303,5)</f>
        <v>0</v>
      </c>
      <c r="P303" s="164">
        <v>5.8999999999999997E-2</v>
      </c>
      <c r="Q303" s="164">
        <f>ROUND(E303*P303,5)</f>
        <v>3.3134399999999999</v>
      </c>
      <c r="R303" s="164"/>
      <c r="S303" s="164"/>
      <c r="T303" s="165">
        <v>0.36431999999999998</v>
      </c>
      <c r="U303" s="164">
        <f>ROUND(E303*T303,2)</f>
        <v>20.46</v>
      </c>
      <c r="V303" s="154"/>
      <c r="W303" s="154"/>
      <c r="X303" s="154"/>
      <c r="Y303" s="154"/>
      <c r="Z303" s="154"/>
      <c r="AA303" s="154"/>
      <c r="AB303" s="154"/>
      <c r="AC303" s="154"/>
      <c r="AD303" s="154"/>
      <c r="AE303" s="154" t="s">
        <v>152</v>
      </c>
      <c r="AF303" s="154"/>
      <c r="AG303" s="154"/>
      <c r="AH303" s="154"/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  <c r="BG303" s="154"/>
      <c r="BH303" s="154"/>
    </row>
    <row r="304" spans="1:60" outlineLevel="1" x14ac:dyDescent="0.2">
      <c r="A304" s="155"/>
      <c r="B304" s="161"/>
      <c r="C304" s="196" t="s">
        <v>436</v>
      </c>
      <c r="D304" s="166"/>
      <c r="E304" s="171">
        <v>6</v>
      </c>
      <c r="F304" s="174"/>
      <c r="G304" s="174"/>
      <c r="H304" s="174"/>
      <c r="I304" s="174"/>
      <c r="J304" s="174"/>
      <c r="K304" s="174"/>
      <c r="L304" s="174"/>
      <c r="M304" s="174"/>
      <c r="N304" s="164"/>
      <c r="O304" s="164"/>
      <c r="P304" s="164"/>
      <c r="Q304" s="164"/>
      <c r="R304" s="164"/>
      <c r="S304" s="164"/>
      <c r="T304" s="165"/>
      <c r="U304" s="164"/>
      <c r="V304" s="154"/>
      <c r="W304" s="154"/>
      <c r="X304" s="154"/>
      <c r="Y304" s="154"/>
      <c r="Z304" s="154"/>
      <c r="AA304" s="154"/>
      <c r="AB304" s="154"/>
      <c r="AC304" s="154"/>
      <c r="AD304" s="154"/>
      <c r="AE304" s="154" t="s">
        <v>133</v>
      </c>
      <c r="AF304" s="154">
        <v>0</v>
      </c>
      <c r="AG304" s="154"/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</row>
    <row r="305" spans="1:60" outlineLevel="1" x14ac:dyDescent="0.2">
      <c r="A305" s="155"/>
      <c r="B305" s="161"/>
      <c r="C305" s="196" t="s">
        <v>437</v>
      </c>
      <c r="D305" s="166"/>
      <c r="E305" s="171">
        <v>20.16</v>
      </c>
      <c r="F305" s="174"/>
      <c r="G305" s="174"/>
      <c r="H305" s="174"/>
      <c r="I305" s="174"/>
      <c r="J305" s="174"/>
      <c r="K305" s="174"/>
      <c r="L305" s="174"/>
      <c r="M305" s="174"/>
      <c r="N305" s="164"/>
      <c r="O305" s="164"/>
      <c r="P305" s="164"/>
      <c r="Q305" s="164"/>
      <c r="R305" s="164"/>
      <c r="S305" s="164"/>
      <c r="T305" s="165"/>
      <c r="U305" s="164"/>
      <c r="V305" s="154"/>
      <c r="W305" s="154"/>
      <c r="X305" s="154"/>
      <c r="Y305" s="154"/>
      <c r="Z305" s="154"/>
      <c r="AA305" s="154"/>
      <c r="AB305" s="154"/>
      <c r="AC305" s="154"/>
      <c r="AD305" s="154"/>
      <c r="AE305" s="154" t="s">
        <v>133</v>
      </c>
      <c r="AF305" s="154">
        <v>0</v>
      </c>
      <c r="AG305" s="154"/>
      <c r="AH305" s="154"/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</row>
    <row r="306" spans="1:60" outlineLevel="1" x14ac:dyDescent="0.2">
      <c r="A306" s="155"/>
      <c r="B306" s="161"/>
      <c r="C306" s="196" t="s">
        <v>335</v>
      </c>
      <c r="D306" s="166"/>
      <c r="E306" s="171">
        <v>30</v>
      </c>
      <c r="F306" s="174"/>
      <c r="G306" s="174"/>
      <c r="H306" s="174"/>
      <c r="I306" s="174"/>
      <c r="J306" s="174"/>
      <c r="K306" s="174"/>
      <c r="L306" s="174"/>
      <c r="M306" s="174"/>
      <c r="N306" s="164"/>
      <c r="O306" s="164"/>
      <c r="P306" s="164"/>
      <c r="Q306" s="164"/>
      <c r="R306" s="164"/>
      <c r="S306" s="164"/>
      <c r="T306" s="165"/>
      <c r="U306" s="164"/>
      <c r="V306" s="154"/>
      <c r="W306" s="154"/>
      <c r="X306" s="154"/>
      <c r="Y306" s="154"/>
      <c r="Z306" s="154"/>
      <c r="AA306" s="154"/>
      <c r="AB306" s="154"/>
      <c r="AC306" s="154"/>
      <c r="AD306" s="154"/>
      <c r="AE306" s="154" t="s">
        <v>133</v>
      </c>
      <c r="AF306" s="154">
        <v>0</v>
      </c>
      <c r="AG306" s="154"/>
      <c r="AH306" s="154"/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</row>
    <row r="307" spans="1:60" ht="22.5" outlineLevel="1" x14ac:dyDescent="0.2">
      <c r="A307" s="155">
        <v>65</v>
      </c>
      <c r="B307" s="161" t="s">
        <v>438</v>
      </c>
      <c r="C307" s="195" t="s">
        <v>439</v>
      </c>
      <c r="D307" s="163" t="s">
        <v>151</v>
      </c>
      <c r="E307" s="170">
        <v>24.45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21</v>
      </c>
      <c r="M307" s="174">
        <f>G307*(1+L307/100)</f>
        <v>0</v>
      </c>
      <c r="N307" s="164">
        <v>0</v>
      </c>
      <c r="O307" s="164">
        <f>ROUND(E307*N307,5)</f>
        <v>0</v>
      </c>
      <c r="P307" s="164">
        <v>0</v>
      </c>
      <c r="Q307" s="164">
        <f>ROUND(E307*P307,5)</f>
        <v>0</v>
      </c>
      <c r="R307" s="164"/>
      <c r="S307" s="164"/>
      <c r="T307" s="165">
        <v>0.14199999999999999</v>
      </c>
      <c r="U307" s="164">
        <f>ROUND(E307*T307,2)</f>
        <v>3.47</v>
      </c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 t="s">
        <v>131</v>
      </c>
      <c r="AF307" s="154"/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</row>
    <row r="308" spans="1:60" outlineLevel="1" x14ac:dyDescent="0.2">
      <c r="A308" s="155"/>
      <c r="B308" s="161"/>
      <c r="C308" s="196" t="s">
        <v>440</v>
      </c>
      <c r="D308" s="166"/>
      <c r="E308" s="171">
        <v>5.76</v>
      </c>
      <c r="F308" s="174"/>
      <c r="G308" s="174"/>
      <c r="H308" s="174"/>
      <c r="I308" s="174"/>
      <c r="J308" s="174"/>
      <c r="K308" s="174"/>
      <c r="L308" s="174"/>
      <c r="M308" s="174"/>
      <c r="N308" s="164"/>
      <c r="O308" s="164"/>
      <c r="P308" s="164"/>
      <c r="Q308" s="164"/>
      <c r="R308" s="164"/>
      <c r="S308" s="164"/>
      <c r="T308" s="165"/>
      <c r="U308" s="164"/>
      <c r="V308" s="154"/>
      <c r="W308" s="154"/>
      <c r="X308" s="154"/>
      <c r="Y308" s="154"/>
      <c r="Z308" s="154"/>
      <c r="AA308" s="154"/>
      <c r="AB308" s="154"/>
      <c r="AC308" s="154"/>
      <c r="AD308" s="154"/>
      <c r="AE308" s="154" t="s">
        <v>133</v>
      </c>
      <c r="AF308" s="154">
        <v>0</v>
      </c>
      <c r="AG308" s="154"/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</row>
    <row r="309" spans="1:60" outlineLevel="1" x14ac:dyDescent="0.2">
      <c r="A309" s="155"/>
      <c r="B309" s="161"/>
      <c r="C309" s="196" t="s">
        <v>192</v>
      </c>
      <c r="D309" s="166"/>
      <c r="E309" s="171">
        <v>15.69</v>
      </c>
      <c r="F309" s="174"/>
      <c r="G309" s="174"/>
      <c r="H309" s="174"/>
      <c r="I309" s="174"/>
      <c r="J309" s="174"/>
      <c r="K309" s="174"/>
      <c r="L309" s="174"/>
      <c r="M309" s="174"/>
      <c r="N309" s="164"/>
      <c r="O309" s="164"/>
      <c r="P309" s="164"/>
      <c r="Q309" s="164"/>
      <c r="R309" s="164"/>
      <c r="S309" s="164"/>
      <c r="T309" s="165"/>
      <c r="U309" s="164"/>
      <c r="V309" s="154"/>
      <c r="W309" s="154"/>
      <c r="X309" s="154"/>
      <c r="Y309" s="154"/>
      <c r="Z309" s="154"/>
      <c r="AA309" s="154"/>
      <c r="AB309" s="154"/>
      <c r="AC309" s="154"/>
      <c r="AD309" s="154"/>
      <c r="AE309" s="154" t="s">
        <v>133</v>
      </c>
      <c r="AF309" s="154">
        <v>0</v>
      </c>
      <c r="AG309" s="154"/>
      <c r="AH309" s="154"/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</row>
    <row r="310" spans="1:60" outlineLevel="1" x14ac:dyDescent="0.2">
      <c r="A310" s="155"/>
      <c r="B310" s="161"/>
      <c r="C310" s="196" t="s">
        <v>441</v>
      </c>
      <c r="D310" s="166"/>
      <c r="E310" s="171">
        <v>3</v>
      </c>
      <c r="F310" s="174"/>
      <c r="G310" s="174"/>
      <c r="H310" s="174"/>
      <c r="I310" s="174"/>
      <c r="J310" s="174"/>
      <c r="K310" s="174"/>
      <c r="L310" s="174"/>
      <c r="M310" s="174"/>
      <c r="N310" s="164"/>
      <c r="O310" s="164"/>
      <c r="P310" s="164"/>
      <c r="Q310" s="164"/>
      <c r="R310" s="164"/>
      <c r="S310" s="164"/>
      <c r="T310" s="165"/>
      <c r="U310" s="164"/>
      <c r="V310" s="154"/>
      <c r="W310" s="154"/>
      <c r="X310" s="154"/>
      <c r="Y310" s="154"/>
      <c r="Z310" s="154"/>
      <c r="AA310" s="154"/>
      <c r="AB310" s="154"/>
      <c r="AC310" s="154"/>
      <c r="AD310" s="154"/>
      <c r="AE310" s="154" t="s">
        <v>133</v>
      </c>
      <c r="AF310" s="154">
        <v>0</v>
      </c>
      <c r="AG310" s="154"/>
      <c r="AH310" s="154"/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</row>
    <row r="311" spans="1:60" outlineLevel="1" x14ac:dyDescent="0.2">
      <c r="A311" s="155">
        <v>66</v>
      </c>
      <c r="B311" s="161" t="s">
        <v>442</v>
      </c>
      <c r="C311" s="195" t="s">
        <v>443</v>
      </c>
      <c r="D311" s="163" t="s">
        <v>151</v>
      </c>
      <c r="E311" s="170">
        <v>10.08</v>
      </c>
      <c r="F311" s="173"/>
      <c r="G311" s="174">
        <f>ROUND(E311*F311,2)</f>
        <v>0</v>
      </c>
      <c r="H311" s="173"/>
      <c r="I311" s="174">
        <f>ROUND(E311*H311,2)</f>
        <v>0</v>
      </c>
      <c r="J311" s="173"/>
      <c r="K311" s="174">
        <f>ROUND(E311*J311,2)</f>
        <v>0</v>
      </c>
      <c r="L311" s="174">
        <v>21</v>
      </c>
      <c r="M311" s="174">
        <f>G311*(1+L311/100)</f>
        <v>0</v>
      </c>
      <c r="N311" s="164">
        <v>6.7000000000000002E-4</v>
      </c>
      <c r="O311" s="164">
        <f>ROUND(E311*N311,5)</f>
        <v>6.7499999999999999E-3</v>
      </c>
      <c r="P311" s="164">
        <v>8.2000000000000003E-2</v>
      </c>
      <c r="Q311" s="164">
        <f>ROUND(E311*P311,5)</f>
        <v>0.82655999999999996</v>
      </c>
      <c r="R311" s="164"/>
      <c r="S311" s="164"/>
      <c r="T311" s="165">
        <v>0.82837000000000005</v>
      </c>
      <c r="U311" s="164">
        <f>ROUND(E311*T311,2)</f>
        <v>8.35</v>
      </c>
      <c r="V311" s="154"/>
      <c r="W311" s="154"/>
      <c r="X311" s="154"/>
      <c r="Y311" s="154"/>
      <c r="Z311" s="154"/>
      <c r="AA311" s="154"/>
      <c r="AB311" s="154"/>
      <c r="AC311" s="154"/>
      <c r="AD311" s="154"/>
      <c r="AE311" s="154" t="s">
        <v>152</v>
      </c>
      <c r="AF311" s="154"/>
      <c r="AG311" s="154"/>
      <c r="AH311" s="154"/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</row>
    <row r="312" spans="1:60" outlineLevel="1" x14ac:dyDescent="0.2">
      <c r="A312" s="155"/>
      <c r="B312" s="161"/>
      <c r="C312" s="196" t="s">
        <v>444</v>
      </c>
      <c r="D312" s="166"/>
      <c r="E312" s="171">
        <v>10.08</v>
      </c>
      <c r="F312" s="174"/>
      <c r="G312" s="174"/>
      <c r="H312" s="174"/>
      <c r="I312" s="174"/>
      <c r="J312" s="174"/>
      <c r="K312" s="174"/>
      <c r="L312" s="174"/>
      <c r="M312" s="174"/>
      <c r="N312" s="164"/>
      <c r="O312" s="164"/>
      <c r="P312" s="164"/>
      <c r="Q312" s="164"/>
      <c r="R312" s="164"/>
      <c r="S312" s="164"/>
      <c r="T312" s="165"/>
      <c r="U312" s="164"/>
      <c r="V312" s="154"/>
      <c r="W312" s="154"/>
      <c r="X312" s="154"/>
      <c r="Y312" s="154"/>
      <c r="Z312" s="154"/>
      <c r="AA312" s="154"/>
      <c r="AB312" s="154"/>
      <c r="AC312" s="154"/>
      <c r="AD312" s="154"/>
      <c r="AE312" s="154" t="s">
        <v>133</v>
      </c>
      <c r="AF312" s="154">
        <v>0</v>
      </c>
      <c r="AG312" s="154"/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</row>
    <row r="313" spans="1:60" x14ac:dyDescent="0.2">
      <c r="A313" s="156" t="s">
        <v>126</v>
      </c>
      <c r="B313" s="162" t="s">
        <v>77</v>
      </c>
      <c r="C313" s="197" t="s">
        <v>78</v>
      </c>
      <c r="D313" s="167"/>
      <c r="E313" s="172"/>
      <c r="F313" s="175"/>
      <c r="G313" s="175">
        <f>SUMIF(AE314:AE327,"&lt;&gt;NOR",G314:G327)</f>
        <v>0</v>
      </c>
      <c r="H313" s="175"/>
      <c r="I313" s="175">
        <f>SUM(I314:I327)</f>
        <v>0</v>
      </c>
      <c r="J313" s="175"/>
      <c r="K313" s="175">
        <f>SUM(K314:K327)</f>
        <v>0</v>
      </c>
      <c r="L313" s="175"/>
      <c r="M313" s="175">
        <f>SUM(M314:M327)</f>
        <v>0</v>
      </c>
      <c r="N313" s="168"/>
      <c r="O313" s="168">
        <f>SUM(O314:O327)</f>
        <v>0</v>
      </c>
      <c r="P313" s="168"/>
      <c r="Q313" s="168">
        <f>SUM(Q314:Q327)</f>
        <v>0</v>
      </c>
      <c r="R313" s="168"/>
      <c r="S313" s="168"/>
      <c r="T313" s="169"/>
      <c r="U313" s="168">
        <f>SUM(U314:U327)</f>
        <v>34.200000000000003</v>
      </c>
      <c r="AE313" t="s">
        <v>127</v>
      </c>
    </row>
    <row r="314" spans="1:60" outlineLevel="1" x14ac:dyDescent="0.2">
      <c r="A314" s="155">
        <v>67</v>
      </c>
      <c r="B314" s="161" t="s">
        <v>445</v>
      </c>
      <c r="C314" s="195" t="s">
        <v>446</v>
      </c>
      <c r="D314" s="163" t="s">
        <v>447</v>
      </c>
      <c r="E314" s="170">
        <v>15.615500000000001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64">
        <v>0</v>
      </c>
      <c r="O314" s="164">
        <f>ROUND(E314*N314,5)</f>
        <v>0</v>
      </c>
      <c r="P314" s="164">
        <v>0</v>
      </c>
      <c r="Q314" s="164">
        <f>ROUND(E314*P314,5)</f>
        <v>0</v>
      </c>
      <c r="R314" s="164"/>
      <c r="S314" s="164"/>
      <c r="T314" s="165">
        <v>0.94</v>
      </c>
      <c r="U314" s="164">
        <f>ROUND(E314*T314,2)</f>
        <v>14.68</v>
      </c>
      <c r="V314" s="154"/>
      <c r="W314" s="154"/>
      <c r="X314" s="154"/>
      <c r="Y314" s="154"/>
      <c r="Z314" s="154"/>
      <c r="AA314" s="154"/>
      <c r="AB314" s="154"/>
      <c r="AC314" s="154"/>
      <c r="AD314" s="154"/>
      <c r="AE314" s="154" t="s">
        <v>131</v>
      </c>
      <c r="AF314" s="154"/>
      <c r="AG314" s="154"/>
      <c r="AH314" s="154"/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</row>
    <row r="315" spans="1:60" outlineLevel="1" x14ac:dyDescent="0.2">
      <c r="A315" s="155"/>
      <c r="B315" s="161"/>
      <c r="C315" s="196" t="s">
        <v>448</v>
      </c>
      <c r="D315" s="166"/>
      <c r="E315" s="171">
        <v>15.615500000000001</v>
      </c>
      <c r="F315" s="174"/>
      <c r="G315" s="174"/>
      <c r="H315" s="174"/>
      <c r="I315" s="174"/>
      <c r="J315" s="174"/>
      <c r="K315" s="174"/>
      <c r="L315" s="174"/>
      <c r="M315" s="174"/>
      <c r="N315" s="164"/>
      <c r="O315" s="164"/>
      <c r="P315" s="164"/>
      <c r="Q315" s="164"/>
      <c r="R315" s="164"/>
      <c r="S315" s="164"/>
      <c r="T315" s="165"/>
      <c r="U315" s="164"/>
      <c r="V315" s="154"/>
      <c r="W315" s="154"/>
      <c r="X315" s="154"/>
      <c r="Y315" s="154"/>
      <c r="Z315" s="154"/>
      <c r="AA315" s="154"/>
      <c r="AB315" s="154"/>
      <c r="AC315" s="154"/>
      <c r="AD315" s="154"/>
      <c r="AE315" s="154" t="s">
        <v>133</v>
      </c>
      <c r="AF315" s="154">
        <v>0</v>
      </c>
      <c r="AG315" s="154"/>
      <c r="AH315" s="154"/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</row>
    <row r="316" spans="1:60" outlineLevel="1" x14ac:dyDescent="0.2">
      <c r="A316" s="155">
        <v>68</v>
      </c>
      <c r="B316" s="161" t="s">
        <v>449</v>
      </c>
      <c r="C316" s="195" t="s">
        <v>450</v>
      </c>
      <c r="D316" s="163" t="s">
        <v>447</v>
      </c>
      <c r="E316" s="170">
        <v>93.692999999999998</v>
      </c>
      <c r="F316" s="173"/>
      <c r="G316" s="174">
        <f>ROUND(E316*F316,2)</f>
        <v>0</v>
      </c>
      <c r="H316" s="173"/>
      <c r="I316" s="174">
        <f>ROUND(E316*H316,2)</f>
        <v>0</v>
      </c>
      <c r="J316" s="173"/>
      <c r="K316" s="174">
        <f>ROUND(E316*J316,2)</f>
        <v>0</v>
      </c>
      <c r="L316" s="174">
        <v>21</v>
      </c>
      <c r="M316" s="174">
        <f>G316*(1+L316/100)</f>
        <v>0</v>
      </c>
      <c r="N316" s="164">
        <v>0</v>
      </c>
      <c r="O316" s="164">
        <f>ROUND(E316*N316,5)</f>
        <v>0</v>
      </c>
      <c r="P316" s="164">
        <v>0</v>
      </c>
      <c r="Q316" s="164">
        <f>ROUND(E316*P316,5)</f>
        <v>0</v>
      </c>
      <c r="R316" s="164"/>
      <c r="S316" s="164"/>
      <c r="T316" s="165">
        <v>0.11</v>
      </c>
      <c r="U316" s="164">
        <f>ROUND(E316*T316,2)</f>
        <v>10.31</v>
      </c>
      <c r="V316" s="154"/>
      <c r="W316" s="154"/>
      <c r="X316" s="154"/>
      <c r="Y316" s="154"/>
      <c r="Z316" s="154"/>
      <c r="AA316" s="154"/>
      <c r="AB316" s="154"/>
      <c r="AC316" s="154"/>
      <c r="AD316" s="154"/>
      <c r="AE316" s="154" t="s">
        <v>131</v>
      </c>
      <c r="AF316" s="154"/>
      <c r="AG316" s="154"/>
      <c r="AH316" s="154"/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</row>
    <row r="317" spans="1:60" outlineLevel="1" x14ac:dyDescent="0.2">
      <c r="A317" s="155"/>
      <c r="B317" s="161"/>
      <c r="C317" s="196" t="s">
        <v>451</v>
      </c>
      <c r="D317" s="166"/>
      <c r="E317" s="171">
        <v>93.692999999999998</v>
      </c>
      <c r="F317" s="174"/>
      <c r="G317" s="174"/>
      <c r="H317" s="174"/>
      <c r="I317" s="174"/>
      <c r="J317" s="174"/>
      <c r="K317" s="174"/>
      <c r="L317" s="174"/>
      <c r="M317" s="174"/>
      <c r="N317" s="164"/>
      <c r="O317" s="164"/>
      <c r="P317" s="164"/>
      <c r="Q317" s="164"/>
      <c r="R317" s="164"/>
      <c r="S317" s="164"/>
      <c r="T317" s="165"/>
      <c r="U317" s="164"/>
      <c r="V317" s="154"/>
      <c r="W317" s="154"/>
      <c r="X317" s="154"/>
      <c r="Y317" s="154"/>
      <c r="Z317" s="154"/>
      <c r="AA317" s="154"/>
      <c r="AB317" s="154"/>
      <c r="AC317" s="154"/>
      <c r="AD317" s="154"/>
      <c r="AE317" s="154" t="s">
        <v>133</v>
      </c>
      <c r="AF317" s="154">
        <v>0</v>
      </c>
      <c r="AG317" s="154"/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</row>
    <row r="318" spans="1:60" outlineLevel="1" x14ac:dyDescent="0.2">
      <c r="A318" s="155">
        <v>69</v>
      </c>
      <c r="B318" s="161" t="s">
        <v>452</v>
      </c>
      <c r="C318" s="195" t="s">
        <v>453</v>
      </c>
      <c r="D318" s="163" t="s">
        <v>447</v>
      </c>
      <c r="E318" s="170">
        <v>15.615500000000001</v>
      </c>
      <c r="F318" s="173"/>
      <c r="G318" s="174">
        <f>ROUND(E318*F318,2)</f>
        <v>0</v>
      </c>
      <c r="H318" s="173"/>
      <c r="I318" s="174">
        <f>ROUND(E318*H318,2)</f>
        <v>0</v>
      </c>
      <c r="J318" s="173"/>
      <c r="K318" s="174">
        <f>ROUND(E318*J318,2)</f>
        <v>0</v>
      </c>
      <c r="L318" s="174">
        <v>21</v>
      </c>
      <c r="M318" s="174">
        <f>G318*(1+L318/100)</f>
        <v>0</v>
      </c>
      <c r="N318" s="164">
        <v>0</v>
      </c>
      <c r="O318" s="164">
        <f>ROUND(E318*N318,5)</f>
        <v>0</v>
      </c>
      <c r="P318" s="164">
        <v>0</v>
      </c>
      <c r="Q318" s="164">
        <f>ROUND(E318*P318,5)</f>
        <v>0</v>
      </c>
      <c r="R318" s="164"/>
      <c r="S318" s="164"/>
      <c r="T318" s="165">
        <v>0.1</v>
      </c>
      <c r="U318" s="164">
        <f>ROUND(E318*T318,2)</f>
        <v>1.56</v>
      </c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 t="s">
        <v>131</v>
      </c>
      <c r="AF318" s="154"/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</row>
    <row r="319" spans="1:60" outlineLevel="1" x14ac:dyDescent="0.2">
      <c r="A319" s="155"/>
      <c r="B319" s="161"/>
      <c r="C319" s="196" t="s">
        <v>448</v>
      </c>
      <c r="D319" s="166"/>
      <c r="E319" s="171">
        <v>15.615500000000001</v>
      </c>
      <c r="F319" s="174"/>
      <c r="G319" s="174"/>
      <c r="H319" s="174"/>
      <c r="I319" s="174"/>
      <c r="J319" s="174"/>
      <c r="K319" s="174"/>
      <c r="L319" s="174"/>
      <c r="M319" s="174"/>
      <c r="N319" s="164"/>
      <c r="O319" s="164"/>
      <c r="P319" s="164"/>
      <c r="Q319" s="164"/>
      <c r="R319" s="164"/>
      <c r="S319" s="164"/>
      <c r="T319" s="165"/>
      <c r="U319" s="164"/>
      <c r="V319" s="154"/>
      <c r="W319" s="154"/>
      <c r="X319" s="154"/>
      <c r="Y319" s="154"/>
      <c r="Z319" s="154"/>
      <c r="AA319" s="154"/>
      <c r="AB319" s="154"/>
      <c r="AC319" s="154"/>
      <c r="AD319" s="154"/>
      <c r="AE319" s="154" t="s">
        <v>133</v>
      </c>
      <c r="AF319" s="154">
        <v>0</v>
      </c>
      <c r="AG319" s="154"/>
      <c r="AH319" s="154"/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</row>
    <row r="320" spans="1:60" outlineLevel="1" x14ac:dyDescent="0.2">
      <c r="A320" s="155">
        <v>70</v>
      </c>
      <c r="B320" s="161" t="s">
        <v>454</v>
      </c>
      <c r="C320" s="195" t="s">
        <v>455</v>
      </c>
      <c r="D320" s="163" t="s">
        <v>447</v>
      </c>
      <c r="E320" s="170">
        <v>15.615500000000001</v>
      </c>
      <c r="F320" s="173"/>
      <c r="G320" s="174">
        <f>ROUND(E320*F320,2)</f>
        <v>0</v>
      </c>
      <c r="H320" s="173"/>
      <c r="I320" s="174">
        <f>ROUND(E320*H320,2)</f>
        <v>0</v>
      </c>
      <c r="J320" s="173"/>
      <c r="K320" s="174">
        <f>ROUND(E320*J320,2)</f>
        <v>0</v>
      </c>
      <c r="L320" s="174">
        <v>21</v>
      </c>
      <c r="M320" s="174">
        <f>G320*(1+L320/100)</f>
        <v>0</v>
      </c>
      <c r="N320" s="164">
        <v>0</v>
      </c>
      <c r="O320" s="164">
        <f>ROUND(E320*N320,5)</f>
        <v>0</v>
      </c>
      <c r="P320" s="164">
        <v>0</v>
      </c>
      <c r="Q320" s="164">
        <f>ROUND(E320*P320,5)</f>
        <v>0</v>
      </c>
      <c r="R320" s="164"/>
      <c r="S320" s="164"/>
      <c r="T320" s="165">
        <v>0.49</v>
      </c>
      <c r="U320" s="164">
        <f>ROUND(E320*T320,2)</f>
        <v>7.65</v>
      </c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 t="s">
        <v>131</v>
      </c>
      <c r="AF320" s="154"/>
      <c r="AG320" s="154"/>
      <c r="AH320" s="154"/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</row>
    <row r="321" spans="1:60" outlineLevel="1" x14ac:dyDescent="0.2">
      <c r="A321" s="155"/>
      <c r="B321" s="161"/>
      <c r="C321" s="196" t="s">
        <v>448</v>
      </c>
      <c r="D321" s="166"/>
      <c r="E321" s="171">
        <v>15.615500000000001</v>
      </c>
      <c r="F321" s="174"/>
      <c r="G321" s="174"/>
      <c r="H321" s="174"/>
      <c r="I321" s="174"/>
      <c r="J321" s="174"/>
      <c r="K321" s="174"/>
      <c r="L321" s="174"/>
      <c r="M321" s="174"/>
      <c r="N321" s="164"/>
      <c r="O321" s="164"/>
      <c r="P321" s="164"/>
      <c r="Q321" s="164"/>
      <c r="R321" s="164"/>
      <c r="S321" s="164"/>
      <c r="T321" s="165"/>
      <c r="U321" s="164"/>
      <c r="V321" s="154"/>
      <c r="W321" s="154"/>
      <c r="X321" s="154"/>
      <c r="Y321" s="154"/>
      <c r="Z321" s="154"/>
      <c r="AA321" s="154"/>
      <c r="AB321" s="154"/>
      <c r="AC321" s="154"/>
      <c r="AD321" s="154"/>
      <c r="AE321" s="154" t="s">
        <v>133</v>
      </c>
      <c r="AF321" s="154">
        <v>0</v>
      </c>
      <c r="AG321" s="154"/>
      <c r="AH321" s="154"/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  <c r="BG321" s="154"/>
      <c r="BH321" s="154"/>
    </row>
    <row r="322" spans="1:60" outlineLevel="1" x14ac:dyDescent="0.2">
      <c r="A322" s="155">
        <v>71</v>
      </c>
      <c r="B322" s="161" t="s">
        <v>456</v>
      </c>
      <c r="C322" s="195" t="s">
        <v>457</v>
      </c>
      <c r="D322" s="163" t="s">
        <v>447</v>
      </c>
      <c r="E322" s="170">
        <v>218.61699999999999</v>
      </c>
      <c r="F322" s="173"/>
      <c r="G322" s="174">
        <f>ROUND(E322*F322,2)</f>
        <v>0</v>
      </c>
      <c r="H322" s="173"/>
      <c r="I322" s="174">
        <f>ROUND(E322*H322,2)</f>
        <v>0</v>
      </c>
      <c r="J322" s="173"/>
      <c r="K322" s="174">
        <f>ROUND(E322*J322,2)</f>
        <v>0</v>
      </c>
      <c r="L322" s="174">
        <v>21</v>
      </c>
      <c r="M322" s="174">
        <f>G322*(1+L322/100)</f>
        <v>0</v>
      </c>
      <c r="N322" s="164">
        <v>0</v>
      </c>
      <c r="O322" s="164">
        <f>ROUND(E322*N322,5)</f>
        <v>0</v>
      </c>
      <c r="P322" s="164">
        <v>0</v>
      </c>
      <c r="Q322" s="164">
        <f>ROUND(E322*P322,5)</f>
        <v>0</v>
      </c>
      <c r="R322" s="164"/>
      <c r="S322" s="164"/>
      <c r="T322" s="165">
        <v>0</v>
      </c>
      <c r="U322" s="164">
        <f>ROUND(E322*T322,2)</f>
        <v>0</v>
      </c>
      <c r="V322" s="154"/>
      <c r="W322" s="154"/>
      <c r="X322" s="154"/>
      <c r="Y322" s="154"/>
      <c r="Z322" s="154"/>
      <c r="AA322" s="154"/>
      <c r="AB322" s="154"/>
      <c r="AC322" s="154"/>
      <c r="AD322" s="154"/>
      <c r="AE322" s="154" t="s">
        <v>131</v>
      </c>
      <c r="AF322" s="154"/>
      <c r="AG322" s="154"/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</row>
    <row r="323" spans="1:60" outlineLevel="1" x14ac:dyDescent="0.2">
      <c r="A323" s="155"/>
      <c r="B323" s="161"/>
      <c r="C323" s="196" t="s">
        <v>458</v>
      </c>
      <c r="D323" s="166"/>
      <c r="E323" s="171">
        <v>218.61699999999999</v>
      </c>
      <c r="F323" s="174"/>
      <c r="G323" s="174"/>
      <c r="H323" s="174"/>
      <c r="I323" s="174"/>
      <c r="J323" s="174"/>
      <c r="K323" s="174"/>
      <c r="L323" s="174"/>
      <c r="M323" s="174"/>
      <c r="N323" s="164"/>
      <c r="O323" s="164"/>
      <c r="P323" s="164"/>
      <c r="Q323" s="164"/>
      <c r="R323" s="164"/>
      <c r="S323" s="164"/>
      <c r="T323" s="165"/>
      <c r="U323" s="164"/>
      <c r="V323" s="154"/>
      <c r="W323" s="154"/>
      <c r="X323" s="154"/>
      <c r="Y323" s="154"/>
      <c r="Z323" s="154"/>
      <c r="AA323" s="154"/>
      <c r="AB323" s="154"/>
      <c r="AC323" s="154"/>
      <c r="AD323" s="154"/>
      <c r="AE323" s="154" t="s">
        <v>133</v>
      </c>
      <c r="AF323" s="154">
        <v>0</v>
      </c>
      <c r="AG323" s="154"/>
      <c r="AH323" s="154"/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</row>
    <row r="324" spans="1:60" outlineLevel="1" x14ac:dyDescent="0.2">
      <c r="A324" s="155">
        <v>72</v>
      </c>
      <c r="B324" s="161" t="s">
        <v>459</v>
      </c>
      <c r="C324" s="195" t="s">
        <v>460</v>
      </c>
      <c r="D324" s="163" t="s">
        <v>447</v>
      </c>
      <c r="E324" s="170">
        <v>14.78894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64">
        <v>0</v>
      </c>
      <c r="O324" s="164">
        <f>ROUND(E324*N324,5)</f>
        <v>0</v>
      </c>
      <c r="P324" s="164">
        <v>0</v>
      </c>
      <c r="Q324" s="164">
        <f>ROUND(E324*P324,5)</f>
        <v>0</v>
      </c>
      <c r="R324" s="164"/>
      <c r="S324" s="164"/>
      <c r="T324" s="165">
        <v>0</v>
      </c>
      <c r="U324" s="164">
        <f>ROUND(E324*T324,2)</f>
        <v>0</v>
      </c>
      <c r="V324" s="154"/>
      <c r="W324" s="154"/>
      <c r="X324" s="154"/>
      <c r="Y324" s="154"/>
      <c r="Z324" s="154"/>
      <c r="AA324" s="154"/>
      <c r="AB324" s="154"/>
      <c r="AC324" s="154"/>
      <c r="AD324" s="154"/>
      <c r="AE324" s="154" t="s">
        <v>131</v>
      </c>
      <c r="AF324" s="154"/>
      <c r="AG324" s="154"/>
      <c r="AH324" s="154"/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</row>
    <row r="325" spans="1:60" outlineLevel="1" x14ac:dyDescent="0.2">
      <c r="A325" s="155"/>
      <c r="B325" s="161"/>
      <c r="C325" s="196" t="s">
        <v>461</v>
      </c>
      <c r="D325" s="166"/>
      <c r="E325" s="171">
        <v>14.78894</v>
      </c>
      <c r="F325" s="174"/>
      <c r="G325" s="174"/>
      <c r="H325" s="174"/>
      <c r="I325" s="174"/>
      <c r="J325" s="174"/>
      <c r="K325" s="174"/>
      <c r="L325" s="174"/>
      <c r="M325" s="174"/>
      <c r="N325" s="164"/>
      <c r="O325" s="164"/>
      <c r="P325" s="164"/>
      <c r="Q325" s="164"/>
      <c r="R325" s="164"/>
      <c r="S325" s="164"/>
      <c r="T325" s="165"/>
      <c r="U325" s="164"/>
      <c r="V325" s="154"/>
      <c r="W325" s="154"/>
      <c r="X325" s="154"/>
      <c r="Y325" s="154"/>
      <c r="Z325" s="154"/>
      <c r="AA325" s="154"/>
      <c r="AB325" s="154"/>
      <c r="AC325" s="154"/>
      <c r="AD325" s="154"/>
      <c r="AE325" s="154" t="s">
        <v>133</v>
      </c>
      <c r="AF325" s="154">
        <v>0</v>
      </c>
      <c r="AG325" s="154"/>
      <c r="AH325" s="154"/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</row>
    <row r="326" spans="1:60" outlineLevel="1" x14ac:dyDescent="0.2">
      <c r="A326" s="155">
        <v>73</v>
      </c>
      <c r="B326" s="161" t="s">
        <v>462</v>
      </c>
      <c r="C326" s="195" t="s">
        <v>463</v>
      </c>
      <c r="D326" s="163" t="s">
        <v>447</v>
      </c>
      <c r="E326" s="170">
        <v>0.82655999999999996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64">
        <v>0</v>
      </c>
      <c r="O326" s="164">
        <f>ROUND(E326*N326,5)</f>
        <v>0</v>
      </c>
      <c r="P326" s="164">
        <v>0</v>
      </c>
      <c r="Q326" s="164">
        <f>ROUND(E326*P326,5)</f>
        <v>0</v>
      </c>
      <c r="R326" s="164"/>
      <c r="S326" s="164"/>
      <c r="T326" s="165">
        <v>0</v>
      </c>
      <c r="U326" s="164">
        <f>ROUND(E326*T326,2)</f>
        <v>0</v>
      </c>
      <c r="V326" s="154"/>
      <c r="W326" s="154"/>
      <c r="X326" s="154"/>
      <c r="Y326" s="154"/>
      <c r="Z326" s="154"/>
      <c r="AA326" s="154"/>
      <c r="AB326" s="154"/>
      <c r="AC326" s="154"/>
      <c r="AD326" s="154"/>
      <c r="AE326" s="154" t="s">
        <v>131</v>
      </c>
      <c r="AF326" s="154"/>
      <c r="AG326" s="154"/>
      <c r="AH326" s="154"/>
      <c r="AI326" s="154"/>
      <c r="AJ326" s="154"/>
      <c r="AK326" s="154"/>
      <c r="AL326" s="154"/>
      <c r="AM326" s="154"/>
      <c r="AN326" s="154"/>
      <c r="AO326" s="154"/>
      <c r="AP326" s="154"/>
      <c r="AQ326" s="154"/>
      <c r="AR326" s="154"/>
      <c r="AS326" s="154"/>
      <c r="AT326" s="154"/>
      <c r="AU326" s="154"/>
      <c r="AV326" s="154"/>
      <c r="AW326" s="154"/>
      <c r="AX326" s="154"/>
      <c r="AY326" s="154"/>
      <c r="AZ326" s="154"/>
      <c r="BA326" s="154"/>
      <c r="BB326" s="154"/>
      <c r="BC326" s="154"/>
      <c r="BD326" s="154"/>
      <c r="BE326" s="154"/>
      <c r="BF326" s="154"/>
      <c r="BG326" s="154"/>
      <c r="BH326" s="154"/>
    </row>
    <row r="327" spans="1:60" outlineLevel="1" x14ac:dyDescent="0.2">
      <c r="A327" s="155"/>
      <c r="B327" s="161"/>
      <c r="C327" s="196" t="s">
        <v>464</v>
      </c>
      <c r="D327" s="166"/>
      <c r="E327" s="171">
        <v>0.82655999999999996</v>
      </c>
      <c r="F327" s="174"/>
      <c r="G327" s="174"/>
      <c r="H327" s="174"/>
      <c r="I327" s="174"/>
      <c r="J327" s="174"/>
      <c r="K327" s="174"/>
      <c r="L327" s="174"/>
      <c r="M327" s="174"/>
      <c r="N327" s="164"/>
      <c r="O327" s="164"/>
      <c r="P327" s="164"/>
      <c r="Q327" s="164"/>
      <c r="R327" s="164"/>
      <c r="S327" s="164"/>
      <c r="T327" s="165"/>
      <c r="U327" s="164"/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 t="s">
        <v>133</v>
      </c>
      <c r="AF327" s="154">
        <v>0</v>
      </c>
      <c r="AG327" s="154"/>
      <c r="AH327" s="154"/>
      <c r="AI327" s="154"/>
      <c r="AJ327" s="154"/>
      <c r="AK327" s="154"/>
      <c r="AL327" s="154"/>
      <c r="AM327" s="154"/>
      <c r="AN327" s="154"/>
      <c r="AO327" s="154"/>
      <c r="AP327" s="154"/>
      <c r="AQ327" s="154"/>
      <c r="AR327" s="154"/>
      <c r="AS327" s="154"/>
      <c r="AT327" s="154"/>
      <c r="AU327" s="154"/>
      <c r="AV327" s="154"/>
      <c r="AW327" s="154"/>
      <c r="AX327" s="154"/>
      <c r="AY327" s="154"/>
      <c r="AZ327" s="154"/>
      <c r="BA327" s="154"/>
      <c r="BB327" s="154"/>
      <c r="BC327" s="154"/>
      <c r="BD327" s="154"/>
      <c r="BE327" s="154"/>
      <c r="BF327" s="154"/>
      <c r="BG327" s="154"/>
      <c r="BH327" s="154"/>
    </row>
    <row r="328" spans="1:60" x14ac:dyDescent="0.2">
      <c r="A328" s="156" t="s">
        <v>126</v>
      </c>
      <c r="B328" s="162" t="s">
        <v>79</v>
      </c>
      <c r="C328" s="197" t="s">
        <v>80</v>
      </c>
      <c r="D328" s="167"/>
      <c r="E328" s="172"/>
      <c r="F328" s="175"/>
      <c r="G328" s="175">
        <f>SUMIF(AE329:AE331,"&lt;&gt;NOR",G329:G331)</f>
        <v>0</v>
      </c>
      <c r="H328" s="175"/>
      <c r="I328" s="175">
        <f>SUM(I329:I331)</f>
        <v>0</v>
      </c>
      <c r="J328" s="175"/>
      <c r="K328" s="175">
        <f>SUM(K329:K331)</f>
        <v>0</v>
      </c>
      <c r="L328" s="175"/>
      <c r="M328" s="175">
        <f>SUM(M329:M331)</f>
        <v>0</v>
      </c>
      <c r="N328" s="168"/>
      <c r="O328" s="168">
        <f>SUM(O329:O331)</f>
        <v>0</v>
      </c>
      <c r="P328" s="168"/>
      <c r="Q328" s="168">
        <f>SUM(Q329:Q331)</f>
        <v>0</v>
      </c>
      <c r="R328" s="168"/>
      <c r="S328" s="168"/>
      <c r="T328" s="169"/>
      <c r="U328" s="168">
        <f>SUM(U329:U331)</f>
        <v>138.9</v>
      </c>
      <c r="AE328" t="s">
        <v>127</v>
      </c>
    </row>
    <row r="329" spans="1:60" ht="22.5" outlineLevel="1" x14ac:dyDescent="0.2">
      <c r="A329" s="155">
        <v>74</v>
      </c>
      <c r="B329" s="161" t="s">
        <v>465</v>
      </c>
      <c r="C329" s="195" t="s">
        <v>466</v>
      </c>
      <c r="D329" s="163" t="s">
        <v>447</v>
      </c>
      <c r="E329" s="170">
        <v>66.141750000000002</v>
      </c>
      <c r="F329" s="173"/>
      <c r="G329" s="174">
        <f>ROUND(E329*F329,2)</f>
        <v>0</v>
      </c>
      <c r="H329" s="173"/>
      <c r="I329" s="174">
        <f>ROUND(E329*H329,2)</f>
        <v>0</v>
      </c>
      <c r="J329" s="173"/>
      <c r="K329" s="174">
        <f>ROUND(E329*J329,2)</f>
        <v>0</v>
      </c>
      <c r="L329" s="174">
        <v>21</v>
      </c>
      <c r="M329" s="174">
        <f>G329*(1+L329/100)</f>
        <v>0</v>
      </c>
      <c r="N329" s="164">
        <v>0</v>
      </c>
      <c r="O329" s="164">
        <f>ROUND(E329*N329,5)</f>
        <v>0</v>
      </c>
      <c r="P329" s="164">
        <v>0</v>
      </c>
      <c r="Q329" s="164">
        <f>ROUND(E329*P329,5)</f>
        <v>0</v>
      </c>
      <c r="R329" s="164"/>
      <c r="S329" s="164"/>
      <c r="T329" s="165">
        <v>2.1</v>
      </c>
      <c r="U329" s="164">
        <f>ROUND(E329*T329,2)</f>
        <v>138.9</v>
      </c>
      <c r="V329" s="154"/>
      <c r="W329" s="154"/>
      <c r="X329" s="154"/>
      <c r="Y329" s="154"/>
      <c r="Z329" s="154"/>
      <c r="AA329" s="154"/>
      <c r="AB329" s="154"/>
      <c r="AC329" s="154"/>
      <c r="AD329" s="154"/>
      <c r="AE329" s="154" t="s">
        <v>131</v>
      </c>
      <c r="AF329" s="154"/>
      <c r="AG329" s="154"/>
      <c r="AH329" s="154"/>
      <c r="AI329" s="154"/>
      <c r="AJ329" s="154"/>
      <c r="AK329" s="154"/>
      <c r="AL329" s="154"/>
      <c r="AM329" s="154"/>
      <c r="AN329" s="154"/>
      <c r="AO329" s="154"/>
      <c r="AP329" s="154"/>
      <c r="AQ329" s="154"/>
      <c r="AR329" s="154"/>
      <c r="AS329" s="154"/>
      <c r="AT329" s="154"/>
      <c r="AU329" s="154"/>
      <c r="AV329" s="154"/>
      <c r="AW329" s="154"/>
      <c r="AX329" s="154"/>
      <c r="AY329" s="154"/>
      <c r="AZ329" s="154"/>
      <c r="BA329" s="154"/>
      <c r="BB329" s="154"/>
      <c r="BC329" s="154"/>
      <c r="BD329" s="154"/>
      <c r="BE329" s="154"/>
      <c r="BF329" s="154"/>
      <c r="BG329" s="154"/>
      <c r="BH329" s="154"/>
    </row>
    <row r="330" spans="1:60" outlineLevel="1" x14ac:dyDescent="0.2">
      <c r="A330" s="155"/>
      <c r="B330" s="161"/>
      <c r="C330" s="196" t="s">
        <v>467</v>
      </c>
      <c r="D330" s="166"/>
      <c r="E330" s="171">
        <v>48.322000000000003</v>
      </c>
      <c r="F330" s="174"/>
      <c r="G330" s="174"/>
      <c r="H330" s="174"/>
      <c r="I330" s="174"/>
      <c r="J330" s="174"/>
      <c r="K330" s="174"/>
      <c r="L330" s="174"/>
      <c r="M330" s="174"/>
      <c r="N330" s="164"/>
      <c r="O330" s="164"/>
      <c r="P330" s="164"/>
      <c r="Q330" s="164"/>
      <c r="R330" s="164"/>
      <c r="S330" s="164"/>
      <c r="T330" s="165"/>
      <c r="U330" s="164"/>
      <c r="V330" s="154"/>
      <c r="W330" s="154"/>
      <c r="X330" s="154"/>
      <c r="Y330" s="154"/>
      <c r="Z330" s="154"/>
      <c r="AA330" s="154"/>
      <c r="AB330" s="154"/>
      <c r="AC330" s="154"/>
      <c r="AD330" s="154"/>
      <c r="AE330" s="154" t="s">
        <v>133</v>
      </c>
      <c r="AF330" s="154">
        <v>0</v>
      </c>
      <c r="AG330" s="154"/>
      <c r="AH330" s="154"/>
      <c r="AI330" s="154"/>
      <c r="AJ330" s="154"/>
      <c r="AK330" s="154"/>
      <c r="AL330" s="154"/>
      <c r="AM330" s="154"/>
      <c r="AN330" s="154"/>
      <c r="AO330" s="154"/>
      <c r="AP330" s="154"/>
      <c r="AQ330" s="154"/>
      <c r="AR330" s="154"/>
      <c r="AS330" s="154"/>
      <c r="AT330" s="154"/>
      <c r="AU330" s="154"/>
      <c r="AV330" s="154"/>
      <c r="AW330" s="154"/>
      <c r="AX330" s="154"/>
      <c r="AY330" s="154"/>
      <c r="AZ330" s="154"/>
      <c r="BA330" s="154"/>
      <c r="BB330" s="154"/>
      <c r="BC330" s="154"/>
      <c r="BD330" s="154"/>
      <c r="BE330" s="154"/>
      <c r="BF330" s="154"/>
      <c r="BG330" s="154"/>
      <c r="BH330" s="154"/>
    </row>
    <row r="331" spans="1:60" outlineLevel="1" x14ac:dyDescent="0.2">
      <c r="A331" s="155"/>
      <c r="B331" s="161"/>
      <c r="C331" s="196" t="s">
        <v>468</v>
      </c>
      <c r="D331" s="166"/>
      <c r="E331" s="171">
        <v>17.819749999999999</v>
      </c>
      <c r="F331" s="174"/>
      <c r="G331" s="174"/>
      <c r="H331" s="174"/>
      <c r="I331" s="174"/>
      <c r="J331" s="174"/>
      <c r="K331" s="174"/>
      <c r="L331" s="174"/>
      <c r="M331" s="174"/>
      <c r="N331" s="164"/>
      <c r="O331" s="164"/>
      <c r="P331" s="164"/>
      <c r="Q331" s="164"/>
      <c r="R331" s="164"/>
      <c r="S331" s="164"/>
      <c r="T331" s="165"/>
      <c r="U331" s="164"/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 t="s">
        <v>133</v>
      </c>
      <c r="AF331" s="154">
        <v>0</v>
      </c>
      <c r="AG331" s="154"/>
      <c r="AH331" s="154"/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</row>
    <row r="332" spans="1:60" x14ac:dyDescent="0.2">
      <c r="A332" s="156" t="s">
        <v>126</v>
      </c>
      <c r="B332" s="162" t="s">
        <v>81</v>
      </c>
      <c r="C332" s="197" t="s">
        <v>82</v>
      </c>
      <c r="D332" s="167"/>
      <c r="E332" s="172"/>
      <c r="F332" s="175"/>
      <c r="G332" s="175">
        <f>SUMIF(AE333:AE341,"&lt;&gt;NOR",G333:G341)</f>
        <v>0</v>
      </c>
      <c r="H332" s="175"/>
      <c r="I332" s="175">
        <f>SUM(I333:I341)</f>
        <v>0</v>
      </c>
      <c r="J332" s="175"/>
      <c r="K332" s="175">
        <f>SUM(K333:K341)</f>
        <v>0</v>
      </c>
      <c r="L332" s="175"/>
      <c r="M332" s="175">
        <f>SUM(M333:M341)</f>
        <v>0</v>
      </c>
      <c r="N332" s="168"/>
      <c r="O332" s="168">
        <f>SUM(O333:O341)</f>
        <v>4.6820000000000001E-2</v>
      </c>
      <c r="P332" s="168"/>
      <c r="Q332" s="168">
        <f>SUM(Q333:Q341)</f>
        <v>0</v>
      </c>
      <c r="R332" s="168"/>
      <c r="S332" s="168"/>
      <c r="T332" s="169"/>
      <c r="U332" s="168">
        <f>SUM(U333:U341)</f>
        <v>11.96</v>
      </c>
      <c r="AE332" t="s">
        <v>127</v>
      </c>
    </row>
    <row r="333" spans="1:60" outlineLevel="1" x14ac:dyDescent="0.2">
      <c r="A333" s="155">
        <v>75</v>
      </c>
      <c r="B333" s="161" t="s">
        <v>469</v>
      </c>
      <c r="C333" s="195" t="s">
        <v>470</v>
      </c>
      <c r="D333" s="163" t="s">
        <v>151</v>
      </c>
      <c r="E333" s="170">
        <v>74.314999999999998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21</v>
      </c>
      <c r="M333" s="174">
        <f>G333*(1+L333/100)</f>
        <v>0</v>
      </c>
      <c r="N333" s="164">
        <v>6.3000000000000003E-4</v>
      </c>
      <c r="O333" s="164">
        <f>ROUND(E333*N333,5)</f>
        <v>4.6820000000000001E-2</v>
      </c>
      <c r="P333" s="164">
        <v>0</v>
      </c>
      <c r="Q333" s="164">
        <f>ROUND(E333*P333,5)</f>
        <v>0</v>
      </c>
      <c r="R333" s="164"/>
      <c r="S333" s="164"/>
      <c r="T333" s="165">
        <v>0.16</v>
      </c>
      <c r="U333" s="164">
        <f>ROUND(E333*T333,2)</f>
        <v>11.89</v>
      </c>
      <c r="V333" s="154"/>
      <c r="W333" s="154"/>
      <c r="X333" s="154"/>
      <c r="Y333" s="154"/>
      <c r="Z333" s="154"/>
      <c r="AA333" s="154"/>
      <c r="AB333" s="154"/>
      <c r="AC333" s="154"/>
      <c r="AD333" s="154"/>
      <c r="AE333" s="154" t="s">
        <v>131</v>
      </c>
      <c r="AF333" s="154"/>
      <c r="AG333" s="154"/>
      <c r="AH333" s="154"/>
      <c r="AI333" s="154"/>
      <c r="AJ333" s="154"/>
      <c r="AK333" s="154"/>
      <c r="AL333" s="154"/>
      <c r="AM333" s="154"/>
      <c r="AN333" s="154"/>
      <c r="AO333" s="154"/>
      <c r="AP333" s="154"/>
      <c r="AQ333" s="154"/>
      <c r="AR333" s="154"/>
      <c r="AS333" s="154"/>
      <c r="AT333" s="154"/>
      <c r="AU333" s="154"/>
      <c r="AV333" s="154"/>
      <c r="AW333" s="154"/>
      <c r="AX333" s="154"/>
      <c r="AY333" s="154"/>
      <c r="AZ333" s="154"/>
      <c r="BA333" s="154"/>
      <c r="BB333" s="154"/>
      <c r="BC333" s="154"/>
      <c r="BD333" s="154"/>
      <c r="BE333" s="154"/>
      <c r="BF333" s="154"/>
      <c r="BG333" s="154"/>
      <c r="BH333" s="154"/>
    </row>
    <row r="334" spans="1:60" outlineLevel="1" x14ac:dyDescent="0.2">
      <c r="A334" s="155"/>
      <c r="B334" s="161"/>
      <c r="C334" s="196" t="s">
        <v>471</v>
      </c>
      <c r="D334" s="166"/>
      <c r="E334" s="171">
        <v>18.84</v>
      </c>
      <c r="F334" s="174"/>
      <c r="G334" s="174"/>
      <c r="H334" s="174"/>
      <c r="I334" s="174"/>
      <c r="J334" s="174"/>
      <c r="K334" s="174"/>
      <c r="L334" s="174"/>
      <c r="M334" s="174"/>
      <c r="N334" s="164"/>
      <c r="O334" s="164"/>
      <c r="P334" s="164"/>
      <c r="Q334" s="164"/>
      <c r="R334" s="164"/>
      <c r="S334" s="164"/>
      <c r="T334" s="165"/>
      <c r="U334" s="164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 t="s">
        <v>133</v>
      </c>
      <c r="AF334" s="154">
        <v>0</v>
      </c>
      <c r="AG334" s="154"/>
      <c r="AH334" s="154"/>
      <c r="AI334" s="154"/>
      <c r="AJ334" s="154"/>
      <c r="AK334" s="154"/>
      <c r="AL334" s="154"/>
      <c r="AM334" s="154"/>
      <c r="AN334" s="154"/>
      <c r="AO334" s="154"/>
      <c r="AP334" s="154"/>
      <c r="AQ334" s="154"/>
      <c r="AR334" s="154"/>
      <c r="AS334" s="154"/>
      <c r="AT334" s="154"/>
      <c r="AU334" s="154"/>
      <c r="AV334" s="154"/>
      <c r="AW334" s="154"/>
      <c r="AX334" s="154"/>
      <c r="AY334" s="154"/>
      <c r="AZ334" s="154"/>
      <c r="BA334" s="154"/>
      <c r="BB334" s="154"/>
      <c r="BC334" s="154"/>
      <c r="BD334" s="154"/>
      <c r="BE334" s="154"/>
      <c r="BF334" s="154"/>
      <c r="BG334" s="154"/>
      <c r="BH334" s="154"/>
    </row>
    <row r="335" spans="1:60" outlineLevel="1" x14ac:dyDescent="0.2">
      <c r="A335" s="155"/>
      <c r="B335" s="161"/>
      <c r="C335" s="196" t="s">
        <v>472</v>
      </c>
      <c r="D335" s="166"/>
      <c r="E335" s="171">
        <v>13.7</v>
      </c>
      <c r="F335" s="174"/>
      <c r="G335" s="174"/>
      <c r="H335" s="174"/>
      <c r="I335" s="174"/>
      <c r="J335" s="174"/>
      <c r="K335" s="174"/>
      <c r="L335" s="174"/>
      <c r="M335" s="174"/>
      <c r="N335" s="164"/>
      <c r="O335" s="164"/>
      <c r="P335" s="164"/>
      <c r="Q335" s="164"/>
      <c r="R335" s="164"/>
      <c r="S335" s="164"/>
      <c r="T335" s="165"/>
      <c r="U335" s="164"/>
      <c r="V335" s="154"/>
      <c r="W335" s="154"/>
      <c r="X335" s="154"/>
      <c r="Y335" s="154"/>
      <c r="Z335" s="154"/>
      <c r="AA335" s="154"/>
      <c r="AB335" s="154"/>
      <c r="AC335" s="154"/>
      <c r="AD335" s="154"/>
      <c r="AE335" s="154" t="s">
        <v>133</v>
      </c>
      <c r="AF335" s="154">
        <v>0</v>
      </c>
      <c r="AG335" s="154"/>
      <c r="AH335" s="154"/>
      <c r="AI335" s="154"/>
      <c r="AJ335" s="154"/>
      <c r="AK335" s="154"/>
      <c r="AL335" s="154"/>
      <c r="AM335" s="154"/>
      <c r="AN335" s="154"/>
      <c r="AO335" s="154"/>
      <c r="AP335" s="154"/>
      <c r="AQ335" s="154"/>
      <c r="AR335" s="154"/>
      <c r="AS335" s="154"/>
      <c r="AT335" s="154"/>
      <c r="AU335" s="154"/>
      <c r="AV335" s="154"/>
      <c r="AW335" s="154"/>
      <c r="AX335" s="154"/>
      <c r="AY335" s="154"/>
      <c r="AZ335" s="154"/>
      <c r="BA335" s="154"/>
      <c r="BB335" s="154"/>
      <c r="BC335" s="154"/>
      <c r="BD335" s="154"/>
      <c r="BE335" s="154"/>
      <c r="BF335" s="154"/>
      <c r="BG335" s="154"/>
      <c r="BH335" s="154"/>
    </row>
    <row r="336" spans="1:60" outlineLevel="1" x14ac:dyDescent="0.2">
      <c r="A336" s="155"/>
      <c r="B336" s="161"/>
      <c r="C336" s="196" t="s">
        <v>473</v>
      </c>
      <c r="D336" s="166"/>
      <c r="E336" s="171">
        <v>14.625</v>
      </c>
      <c r="F336" s="174"/>
      <c r="G336" s="174"/>
      <c r="H336" s="174"/>
      <c r="I336" s="174"/>
      <c r="J336" s="174"/>
      <c r="K336" s="174"/>
      <c r="L336" s="174"/>
      <c r="M336" s="174"/>
      <c r="N336" s="164"/>
      <c r="O336" s="164"/>
      <c r="P336" s="164"/>
      <c r="Q336" s="164"/>
      <c r="R336" s="164"/>
      <c r="S336" s="164"/>
      <c r="T336" s="165"/>
      <c r="U336" s="164"/>
      <c r="V336" s="154"/>
      <c r="W336" s="154"/>
      <c r="X336" s="154"/>
      <c r="Y336" s="154"/>
      <c r="Z336" s="154"/>
      <c r="AA336" s="154"/>
      <c r="AB336" s="154"/>
      <c r="AC336" s="154"/>
      <c r="AD336" s="154"/>
      <c r="AE336" s="154" t="s">
        <v>133</v>
      </c>
      <c r="AF336" s="154">
        <v>0</v>
      </c>
      <c r="AG336" s="154"/>
      <c r="AH336" s="154"/>
      <c r="AI336" s="154"/>
      <c r="AJ336" s="154"/>
      <c r="AK336" s="154"/>
      <c r="AL336" s="154"/>
      <c r="AM336" s="154"/>
      <c r="AN336" s="154"/>
      <c r="AO336" s="154"/>
      <c r="AP336" s="154"/>
      <c r="AQ336" s="154"/>
      <c r="AR336" s="154"/>
      <c r="AS336" s="154"/>
      <c r="AT336" s="154"/>
      <c r="AU336" s="154"/>
      <c r="AV336" s="154"/>
      <c r="AW336" s="154"/>
      <c r="AX336" s="154"/>
      <c r="AY336" s="154"/>
      <c r="AZ336" s="154"/>
      <c r="BA336" s="154"/>
      <c r="BB336" s="154"/>
      <c r="BC336" s="154"/>
      <c r="BD336" s="154"/>
      <c r="BE336" s="154"/>
      <c r="BF336" s="154"/>
      <c r="BG336" s="154"/>
      <c r="BH336" s="154"/>
    </row>
    <row r="337" spans="1:60" outlineLevel="1" x14ac:dyDescent="0.2">
      <c r="A337" s="155"/>
      <c r="B337" s="161"/>
      <c r="C337" s="196" t="s">
        <v>474</v>
      </c>
      <c r="D337" s="166"/>
      <c r="E337" s="171">
        <v>6.3250000000000002</v>
      </c>
      <c r="F337" s="174"/>
      <c r="G337" s="174"/>
      <c r="H337" s="174"/>
      <c r="I337" s="174"/>
      <c r="J337" s="174"/>
      <c r="K337" s="174"/>
      <c r="L337" s="174"/>
      <c r="M337" s="174"/>
      <c r="N337" s="164"/>
      <c r="O337" s="164"/>
      <c r="P337" s="164"/>
      <c r="Q337" s="164"/>
      <c r="R337" s="164"/>
      <c r="S337" s="164"/>
      <c r="T337" s="165"/>
      <c r="U337" s="164"/>
      <c r="V337" s="154"/>
      <c r="W337" s="154"/>
      <c r="X337" s="154"/>
      <c r="Y337" s="154"/>
      <c r="Z337" s="154"/>
      <c r="AA337" s="154"/>
      <c r="AB337" s="154"/>
      <c r="AC337" s="154"/>
      <c r="AD337" s="154"/>
      <c r="AE337" s="154" t="s">
        <v>133</v>
      </c>
      <c r="AF337" s="154">
        <v>0</v>
      </c>
      <c r="AG337" s="154"/>
      <c r="AH337" s="154"/>
      <c r="AI337" s="154"/>
      <c r="AJ337" s="154"/>
      <c r="AK337" s="154"/>
      <c r="AL337" s="154"/>
      <c r="AM337" s="154"/>
      <c r="AN337" s="154"/>
      <c r="AO337" s="154"/>
      <c r="AP337" s="154"/>
      <c r="AQ337" s="154"/>
      <c r="AR337" s="154"/>
      <c r="AS337" s="154"/>
      <c r="AT337" s="154"/>
      <c r="AU337" s="154"/>
      <c r="AV337" s="154"/>
      <c r="AW337" s="154"/>
      <c r="AX337" s="154"/>
      <c r="AY337" s="154"/>
      <c r="AZ337" s="154"/>
      <c r="BA337" s="154"/>
      <c r="BB337" s="154"/>
      <c r="BC337" s="154"/>
      <c r="BD337" s="154"/>
      <c r="BE337" s="154"/>
      <c r="BF337" s="154"/>
      <c r="BG337" s="154"/>
      <c r="BH337" s="154"/>
    </row>
    <row r="338" spans="1:60" outlineLevel="1" x14ac:dyDescent="0.2">
      <c r="A338" s="155"/>
      <c r="B338" s="161"/>
      <c r="C338" s="196" t="s">
        <v>475</v>
      </c>
      <c r="D338" s="166"/>
      <c r="E338" s="171">
        <v>2.5</v>
      </c>
      <c r="F338" s="174"/>
      <c r="G338" s="174"/>
      <c r="H338" s="174"/>
      <c r="I338" s="174"/>
      <c r="J338" s="174"/>
      <c r="K338" s="174"/>
      <c r="L338" s="174"/>
      <c r="M338" s="174"/>
      <c r="N338" s="164"/>
      <c r="O338" s="164"/>
      <c r="P338" s="164"/>
      <c r="Q338" s="164"/>
      <c r="R338" s="164"/>
      <c r="S338" s="164"/>
      <c r="T338" s="165"/>
      <c r="U338" s="164"/>
      <c r="V338" s="154"/>
      <c r="W338" s="154"/>
      <c r="X338" s="154"/>
      <c r="Y338" s="154"/>
      <c r="Z338" s="154"/>
      <c r="AA338" s="154"/>
      <c r="AB338" s="154"/>
      <c r="AC338" s="154"/>
      <c r="AD338" s="154"/>
      <c r="AE338" s="154" t="s">
        <v>133</v>
      </c>
      <c r="AF338" s="154">
        <v>0</v>
      </c>
      <c r="AG338" s="154"/>
      <c r="AH338" s="154"/>
      <c r="AI338" s="154"/>
      <c r="AJ338" s="154"/>
      <c r="AK338" s="154"/>
      <c r="AL338" s="154"/>
      <c r="AM338" s="154"/>
      <c r="AN338" s="154"/>
      <c r="AO338" s="154"/>
      <c r="AP338" s="154"/>
      <c r="AQ338" s="154"/>
      <c r="AR338" s="154"/>
      <c r="AS338" s="154"/>
      <c r="AT338" s="154"/>
      <c r="AU338" s="154"/>
      <c r="AV338" s="154"/>
      <c r="AW338" s="154"/>
      <c r="AX338" s="154"/>
      <c r="AY338" s="154"/>
      <c r="AZ338" s="154"/>
      <c r="BA338" s="154"/>
      <c r="BB338" s="154"/>
      <c r="BC338" s="154"/>
      <c r="BD338" s="154"/>
      <c r="BE338" s="154"/>
      <c r="BF338" s="154"/>
      <c r="BG338" s="154"/>
      <c r="BH338" s="154"/>
    </row>
    <row r="339" spans="1:60" outlineLevel="1" x14ac:dyDescent="0.2">
      <c r="A339" s="155"/>
      <c r="B339" s="161"/>
      <c r="C339" s="196" t="s">
        <v>476</v>
      </c>
      <c r="D339" s="166"/>
      <c r="E339" s="171">
        <v>12.025</v>
      </c>
      <c r="F339" s="174"/>
      <c r="G339" s="174"/>
      <c r="H339" s="174"/>
      <c r="I339" s="174"/>
      <c r="J339" s="174"/>
      <c r="K339" s="174"/>
      <c r="L339" s="174"/>
      <c r="M339" s="174"/>
      <c r="N339" s="164"/>
      <c r="O339" s="164"/>
      <c r="P339" s="164"/>
      <c r="Q339" s="164"/>
      <c r="R339" s="164"/>
      <c r="S339" s="164"/>
      <c r="T339" s="165"/>
      <c r="U339" s="164"/>
      <c r="V339" s="154"/>
      <c r="W339" s="154"/>
      <c r="X339" s="154"/>
      <c r="Y339" s="154"/>
      <c r="Z339" s="154"/>
      <c r="AA339" s="154"/>
      <c r="AB339" s="154"/>
      <c r="AC339" s="154"/>
      <c r="AD339" s="154"/>
      <c r="AE339" s="154" t="s">
        <v>133</v>
      </c>
      <c r="AF339" s="154">
        <v>0</v>
      </c>
      <c r="AG339" s="154"/>
      <c r="AH339" s="154"/>
      <c r="AI339" s="154"/>
      <c r="AJ339" s="154"/>
      <c r="AK339" s="154"/>
      <c r="AL339" s="154"/>
      <c r="AM339" s="154"/>
      <c r="AN339" s="154"/>
      <c r="AO339" s="154"/>
      <c r="AP339" s="154"/>
      <c r="AQ339" s="154"/>
      <c r="AR339" s="154"/>
      <c r="AS339" s="154"/>
      <c r="AT339" s="154"/>
      <c r="AU339" s="154"/>
      <c r="AV339" s="154"/>
      <c r="AW339" s="154"/>
      <c r="AX339" s="154"/>
      <c r="AY339" s="154"/>
      <c r="AZ339" s="154"/>
      <c r="BA339" s="154"/>
      <c r="BB339" s="154"/>
      <c r="BC339" s="154"/>
      <c r="BD339" s="154"/>
      <c r="BE339" s="154"/>
      <c r="BF339" s="154"/>
      <c r="BG339" s="154"/>
      <c r="BH339" s="154"/>
    </row>
    <row r="340" spans="1:60" outlineLevel="1" x14ac:dyDescent="0.2">
      <c r="A340" s="155"/>
      <c r="B340" s="161"/>
      <c r="C340" s="196" t="s">
        <v>477</v>
      </c>
      <c r="D340" s="166"/>
      <c r="E340" s="171">
        <v>6.3</v>
      </c>
      <c r="F340" s="174"/>
      <c r="G340" s="174"/>
      <c r="H340" s="174"/>
      <c r="I340" s="174"/>
      <c r="J340" s="174"/>
      <c r="K340" s="174"/>
      <c r="L340" s="174"/>
      <c r="M340" s="174"/>
      <c r="N340" s="164"/>
      <c r="O340" s="164"/>
      <c r="P340" s="164"/>
      <c r="Q340" s="164"/>
      <c r="R340" s="164"/>
      <c r="S340" s="164"/>
      <c r="T340" s="165"/>
      <c r="U340" s="164"/>
      <c r="V340" s="154"/>
      <c r="W340" s="154"/>
      <c r="X340" s="154"/>
      <c r="Y340" s="154"/>
      <c r="Z340" s="154"/>
      <c r="AA340" s="154"/>
      <c r="AB340" s="154"/>
      <c r="AC340" s="154"/>
      <c r="AD340" s="154"/>
      <c r="AE340" s="154" t="s">
        <v>133</v>
      </c>
      <c r="AF340" s="154">
        <v>0</v>
      </c>
      <c r="AG340" s="154"/>
      <c r="AH340" s="154"/>
      <c r="AI340" s="154"/>
      <c r="AJ340" s="154"/>
      <c r="AK340" s="154"/>
      <c r="AL340" s="154"/>
      <c r="AM340" s="154"/>
      <c r="AN340" s="154"/>
      <c r="AO340" s="154"/>
      <c r="AP340" s="154"/>
      <c r="AQ340" s="154"/>
      <c r="AR340" s="154"/>
      <c r="AS340" s="154"/>
      <c r="AT340" s="154"/>
      <c r="AU340" s="154"/>
      <c r="AV340" s="154"/>
      <c r="AW340" s="154"/>
      <c r="AX340" s="154"/>
      <c r="AY340" s="154"/>
      <c r="AZ340" s="154"/>
      <c r="BA340" s="154"/>
      <c r="BB340" s="154"/>
      <c r="BC340" s="154"/>
      <c r="BD340" s="154"/>
      <c r="BE340" s="154"/>
      <c r="BF340" s="154"/>
      <c r="BG340" s="154"/>
      <c r="BH340" s="154"/>
    </row>
    <row r="341" spans="1:60" outlineLevel="1" x14ac:dyDescent="0.2">
      <c r="A341" s="155">
        <v>76</v>
      </c>
      <c r="B341" s="161" t="s">
        <v>478</v>
      </c>
      <c r="C341" s="195" t="s">
        <v>479</v>
      </c>
      <c r="D341" s="163" t="s">
        <v>447</v>
      </c>
      <c r="E341" s="170">
        <v>4.6820000000000001E-2</v>
      </c>
      <c r="F341" s="173"/>
      <c r="G341" s="174">
        <f>ROUND(E341*F341,2)</f>
        <v>0</v>
      </c>
      <c r="H341" s="173"/>
      <c r="I341" s="174">
        <f>ROUND(E341*H341,2)</f>
        <v>0</v>
      </c>
      <c r="J341" s="173"/>
      <c r="K341" s="174">
        <f>ROUND(E341*J341,2)</f>
        <v>0</v>
      </c>
      <c r="L341" s="174">
        <v>21</v>
      </c>
      <c r="M341" s="174">
        <f>G341*(1+L341/100)</f>
        <v>0</v>
      </c>
      <c r="N341" s="164">
        <v>0</v>
      </c>
      <c r="O341" s="164">
        <f>ROUND(E341*N341,5)</f>
        <v>0</v>
      </c>
      <c r="P341" s="164">
        <v>0</v>
      </c>
      <c r="Q341" s="164">
        <f>ROUND(E341*P341,5)</f>
        <v>0</v>
      </c>
      <c r="R341" s="164"/>
      <c r="S341" s="164"/>
      <c r="T341" s="165">
        <v>1.57</v>
      </c>
      <c r="U341" s="164">
        <f>ROUND(E341*T341,2)</f>
        <v>7.0000000000000007E-2</v>
      </c>
      <c r="V341" s="154"/>
      <c r="W341" s="154"/>
      <c r="X341" s="154"/>
      <c r="Y341" s="154"/>
      <c r="Z341" s="154"/>
      <c r="AA341" s="154"/>
      <c r="AB341" s="154"/>
      <c r="AC341" s="154"/>
      <c r="AD341" s="154"/>
      <c r="AE341" s="154" t="s">
        <v>131</v>
      </c>
      <c r="AF341" s="154"/>
      <c r="AG341" s="154"/>
      <c r="AH341" s="154"/>
      <c r="AI341" s="154"/>
      <c r="AJ341" s="154"/>
      <c r="AK341" s="154"/>
      <c r="AL341" s="154"/>
      <c r="AM341" s="154"/>
      <c r="AN341" s="154"/>
      <c r="AO341" s="154"/>
      <c r="AP341" s="154"/>
      <c r="AQ341" s="154"/>
      <c r="AR341" s="154"/>
      <c r="AS341" s="154"/>
      <c r="AT341" s="154"/>
      <c r="AU341" s="154"/>
      <c r="AV341" s="154"/>
      <c r="AW341" s="154"/>
      <c r="AX341" s="154"/>
      <c r="AY341" s="154"/>
      <c r="AZ341" s="154"/>
      <c r="BA341" s="154"/>
      <c r="BB341" s="154"/>
      <c r="BC341" s="154"/>
      <c r="BD341" s="154"/>
      <c r="BE341" s="154"/>
      <c r="BF341" s="154"/>
      <c r="BG341" s="154"/>
      <c r="BH341" s="154"/>
    </row>
    <row r="342" spans="1:60" x14ac:dyDescent="0.2">
      <c r="A342" s="156" t="s">
        <v>126</v>
      </c>
      <c r="B342" s="162" t="s">
        <v>83</v>
      </c>
      <c r="C342" s="197" t="s">
        <v>84</v>
      </c>
      <c r="D342" s="167"/>
      <c r="E342" s="172"/>
      <c r="F342" s="175"/>
      <c r="G342" s="175">
        <f>SUMIF(AE343:AE363,"&lt;&gt;NOR",G343:G363)</f>
        <v>0</v>
      </c>
      <c r="H342" s="175"/>
      <c r="I342" s="175">
        <f>SUM(I343:I363)</f>
        <v>0</v>
      </c>
      <c r="J342" s="175"/>
      <c r="K342" s="175">
        <f>SUM(K343:K363)</f>
        <v>0</v>
      </c>
      <c r="L342" s="175"/>
      <c r="M342" s="175">
        <f>SUM(M343:M363)</f>
        <v>0</v>
      </c>
      <c r="N342" s="168"/>
      <c r="O342" s="168">
        <f>SUM(O343:O363)</f>
        <v>0.14276</v>
      </c>
      <c r="P342" s="168"/>
      <c r="Q342" s="168">
        <f>SUM(Q343:Q363)</f>
        <v>0</v>
      </c>
      <c r="R342" s="168"/>
      <c r="S342" s="168"/>
      <c r="T342" s="169"/>
      <c r="U342" s="168">
        <f>SUM(U343:U363)</f>
        <v>34.769999999999996</v>
      </c>
      <c r="AE342" t="s">
        <v>127</v>
      </c>
    </row>
    <row r="343" spans="1:60" ht="22.5" outlineLevel="1" x14ac:dyDescent="0.2">
      <c r="A343" s="155">
        <v>77</v>
      </c>
      <c r="B343" s="161" t="s">
        <v>480</v>
      </c>
      <c r="C343" s="195" t="s">
        <v>481</v>
      </c>
      <c r="D343" s="163" t="s">
        <v>151</v>
      </c>
      <c r="E343" s="170">
        <v>27.2</v>
      </c>
      <c r="F343" s="173"/>
      <c r="G343" s="174">
        <f>ROUND(E343*F343,2)</f>
        <v>0</v>
      </c>
      <c r="H343" s="173"/>
      <c r="I343" s="174">
        <f>ROUND(E343*H343,2)</f>
        <v>0</v>
      </c>
      <c r="J343" s="173"/>
      <c r="K343" s="174">
        <f>ROUND(E343*J343,2)</f>
        <v>0</v>
      </c>
      <c r="L343" s="174">
        <v>21</v>
      </c>
      <c r="M343" s="174">
        <f>G343*(1+L343/100)</f>
        <v>0</v>
      </c>
      <c r="N343" s="164">
        <v>4.4000000000000002E-4</v>
      </c>
      <c r="O343" s="164">
        <f>ROUND(E343*N343,5)</f>
        <v>1.197E-2</v>
      </c>
      <c r="P343" s="164">
        <v>0</v>
      </c>
      <c r="Q343" s="164">
        <f>ROUND(E343*P343,5)</f>
        <v>0</v>
      </c>
      <c r="R343" s="164"/>
      <c r="S343" s="164"/>
      <c r="T343" s="165">
        <v>0.11</v>
      </c>
      <c r="U343" s="164">
        <f>ROUND(E343*T343,2)</f>
        <v>2.99</v>
      </c>
      <c r="V343" s="154"/>
      <c r="W343" s="154"/>
      <c r="X343" s="154"/>
      <c r="Y343" s="154"/>
      <c r="Z343" s="154"/>
      <c r="AA343" s="154"/>
      <c r="AB343" s="154"/>
      <c r="AC343" s="154"/>
      <c r="AD343" s="154"/>
      <c r="AE343" s="154" t="s">
        <v>131</v>
      </c>
      <c r="AF343" s="154"/>
      <c r="AG343" s="154"/>
      <c r="AH343" s="154"/>
      <c r="AI343" s="154"/>
      <c r="AJ343" s="154"/>
      <c r="AK343" s="154"/>
      <c r="AL343" s="154"/>
      <c r="AM343" s="154"/>
      <c r="AN343" s="154"/>
      <c r="AO343" s="154"/>
      <c r="AP343" s="154"/>
      <c r="AQ343" s="154"/>
      <c r="AR343" s="154"/>
      <c r="AS343" s="154"/>
      <c r="AT343" s="154"/>
      <c r="AU343" s="154"/>
      <c r="AV343" s="154"/>
      <c r="AW343" s="154"/>
      <c r="AX343" s="154"/>
      <c r="AY343" s="154"/>
      <c r="AZ343" s="154"/>
      <c r="BA343" s="154"/>
      <c r="BB343" s="154"/>
      <c r="BC343" s="154"/>
      <c r="BD343" s="154"/>
      <c r="BE343" s="154"/>
      <c r="BF343" s="154"/>
      <c r="BG343" s="154"/>
      <c r="BH343" s="154"/>
    </row>
    <row r="344" spans="1:60" outlineLevel="1" x14ac:dyDescent="0.2">
      <c r="A344" s="155"/>
      <c r="B344" s="161"/>
      <c r="C344" s="196" t="s">
        <v>419</v>
      </c>
      <c r="D344" s="166"/>
      <c r="E344" s="171">
        <v>27.2</v>
      </c>
      <c r="F344" s="174"/>
      <c r="G344" s="174"/>
      <c r="H344" s="174"/>
      <c r="I344" s="174"/>
      <c r="J344" s="174"/>
      <c r="K344" s="174"/>
      <c r="L344" s="174"/>
      <c r="M344" s="174"/>
      <c r="N344" s="164"/>
      <c r="O344" s="164"/>
      <c r="P344" s="164"/>
      <c r="Q344" s="164"/>
      <c r="R344" s="164"/>
      <c r="S344" s="164"/>
      <c r="T344" s="165"/>
      <c r="U344" s="164"/>
      <c r="V344" s="154"/>
      <c r="W344" s="154"/>
      <c r="X344" s="154"/>
      <c r="Y344" s="154"/>
      <c r="Z344" s="154"/>
      <c r="AA344" s="154"/>
      <c r="AB344" s="154"/>
      <c r="AC344" s="154"/>
      <c r="AD344" s="154"/>
      <c r="AE344" s="154" t="s">
        <v>133</v>
      </c>
      <c r="AF344" s="154">
        <v>0</v>
      </c>
      <c r="AG344" s="154"/>
      <c r="AH344" s="154"/>
      <c r="AI344" s="154"/>
      <c r="AJ344" s="154"/>
      <c r="AK344" s="154"/>
      <c r="AL344" s="154"/>
      <c r="AM344" s="154"/>
      <c r="AN344" s="154"/>
      <c r="AO344" s="154"/>
      <c r="AP344" s="154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  <c r="BB344" s="154"/>
      <c r="BC344" s="154"/>
      <c r="BD344" s="154"/>
      <c r="BE344" s="154"/>
      <c r="BF344" s="154"/>
      <c r="BG344" s="154"/>
      <c r="BH344" s="154"/>
    </row>
    <row r="345" spans="1:60" outlineLevel="1" x14ac:dyDescent="0.2">
      <c r="A345" s="155">
        <v>78</v>
      </c>
      <c r="B345" s="161" t="s">
        <v>482</v>
      </c>
      <c r="C345" s="195" t="s">
        <v>483</v>
      </c>
      <c r="D345" s="163" t="s">
        <v>151</v>
      </c>
      <c r="E345" s="170">
        <v>32.64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64">
        <v>2.3E-3</v>
      </c>
      <c r="O345" s="164">
        <f>ROUND(E345*N345,5)</f>
        <v>7.5069999999999998E-2</v>
      </c>
      <c r="P345" s="164">
        <v>0</v>
      </c>
      <c r="Q345" s="164">
        <f>ROUND(E345*P345,5)</f>
        <v>0</v>
      </c>
      <c r="R345" s="164"/>
      <c r="S345" s="164"/>
      <c r="T345" s="165">
        <v>0</v>
      </c>
      <c r="U345" s="164">
        <f>ROUND(E345*T345,2)</f>
        <v>0</v>
      </c>
      <c r="V345" s="154"/>
      <c r="W345" s="154"/>
      <c r="X345" s="154"/>
      <c r="Y345" s="154"/>
      <c r="Z345" s="154"/>
      <c r="AA345" s="154"/>
      <c r="AB345" s="154"/>
      <c r="AC345" s="154"/>
      <c r="AD345" s="154"/>
      <c r="AE345" s="154" t="s">
        <v>188</v>
      </c>
      <c r="AF345" s="154"/>
      <c r="AG345" s="154"/>
      <c r="AH345" s="154"/>
      <c r="AI345" s="154"/>
      <c r="AJ345" s="154"/>
      <c r="AK345" s="154"/>
      <c r="AL345" s="154"/>
      <c r="AM345" s="154"/>
      <c r="AN345" s="154"/>
      <c r="AO345" s="154"/>
      <c r="AP345" s="154"/>
      <c r="AQ345" s="154"/>
      <c r="AR345" s="154"/>
      <c r="AS345" s="154"/>
      <c r="AT345" s="154"/>
      <c r="AU345" s="154"/>
      <c r="AV345" s="154"/>
      <c r="AW345" s="154"/>
      <c r="AX345" s="154"/>
      <c r="AY345" s="154"/>
      <c r="AZ345" s="154"/>
      <c r="BA345" s="154"/>
      <c r="BB345" s="154"/>
      <c r="BC345" s="154"/>
      <c r="BD345" s="154"/>
      <c r="BE345" s="154"/>
      <c r="BF345" s="154"/>
      <c r="BG345" s="154"/>
      <c r="BH345" s="154"/>
    </row>
    <row r="346" spans="1:60" outlineLevel="1" x14ac:dyDescent="0.2">
      <c r="A346" s="155"/>
      <c r="B346" s="161"/>
      <c r="C346" s="196" t="s">
        <v>484</v>
      </c>
      <c r="D346" s="166"/>
      <c r="E346" s="171">
        <v>32.64</v>
      </c>
      <c r="F346" s="174"/>
      <c r="G346" s="174"/>
      <c r="H346" s="174"/>
      <c r="I346" s="174"/>
      <c r="J346" s="174"/>
      <c r="K346" s="174"/>
      <c r="L346" s="174"/>
      <c r="M346" s="174"/>
      <c r="N346" s="164"/>
      <c r="O346" s="164"/>
      <c r="P346" s="164"/>
      <c r="Q346" s="164"/>
      <c r="R346" s="164"/>
      <c r="S346" s="164"/>
      <c r="T346" s="165"/>
      <c r="U346" s="164"/>
      <c r="V346" s="154"/>
      <c r="W346" s="154"/>
      <c r="X346" s="154"/>
      <c r="Y346" s="154"/>
      <c r="Z346" s="154"/>
      <c r="AA346" s="154"/>
      <c r="AB346" s="154"/>
      <c r="AC346" s="154"/>
      <c r="AD346" s="154"/>
      <c r="AE346" s="154" t="s">
        <v>133</v>
      </c>
      <c r="AF346" s="154">
        <v>0</v>
      </c>
      <c r="AG346" s="154"/>
      <c r="AH346" s="154"/>
      <c r="AI346" s="154"/>
      <c r="AJ346" s="154"/>
      <c r="AK346" s="154"/>
      <c r="AL346" s="154"/>
      <c r="AM346" s="154"/>
      <c r="AN346" s="154"/>
      <c r="AO346" s="154"/>
      <c r="AP346" s="154"/>
      <c r="AQ346" s="154"/>
      <c r="AR346" s="154"/>
      <c r="AS346" s="154"/>
      <c r="AT346" s="154"/>
      <c r="AU346" s="154"/>
      <c r="AV346" s="154"/>
      <c r="AW346" s="154"/>
      <c r="AX346" s="154"/>
      <c r="AY346" s="154"/>
      <c r="AZ346" s="154"/>
      <c r="BA346" s="154"/>
      <c r="BB346" s="154"/>
      <c r="BC346" s="154"/>
      <c r="BD346" s="154"/>
      <c r="BE346" s="154"/>
      <c r="BF346" s="154"/>
      <c r="BG346" s="154"/>
      <c r="BH346" s="154"/>
    </row>
    <row r="347" spans="1:60" outlineLevel="1" x14ac:dyDescent="0.2">
      <c r="A347" s="155">
        <v>79</v>
      </c>
      <c r="B347" s="161" t="s">
        <v>485</v>
      </c>
      <c r="C347" s="195" t="s">
        <v>486</v>
      </c>
      <c r="D347" s="163" t="s">
        <v>151</v>
      </c>
      <c r="E347" s="170">
        <v>27.2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21</v>
      </c>
      <c r="M347" s="174">
        <f>G347*(1+L347/100)</f>
        <v>0</v>
      </c>
      <c r="N347" s="164">
        <v>0</v>
      </c>
      <c r="O347" s="164">
        <f>ROUND(E347*N347,5)</f>
        <v>0</v>
      </c>
      <c r="P347" s="164">
        <v>0</v>
      </c>
      <c r="Q347" s="164">
        <f>ROUND(E347*P347,5)</f>
        <v>0</v>
      </c>
      <c r="R347" s="164"/>
      <c r="S347" s="164"/>
      <c r="T347" s="165">
        <v>0.1</v>
      </c>
      <c r="U347" s="164">
        <f>ROUND(E347*T347,2)</f>
        <v>2.72</v>
      </c>
      <c r="V347" s="154"/>
      <c r="W347" s="154"/>
      <c r="X347" s="154"/>
      <c r="Y347" s="154"/>
      <c r="Z347" s="154"/>
      <c r="AA347" s="154"/>
      <c r="AB347" s="154"/>
      <c r="AC347" s="154"/>
      <c r="AD347" s="154"/>
      <c r="AE347" s="154" t="s">
        <v>131</v>
      </c>
      <c r="AF347" s="154"/>
      <c r="AG347" s="154"/>
      <c r="AH347" s="154"/>
      <c r="AI347" s="154"/>
      <c r="AJ347" s="154"/>
      <c r="AK347" s="154"/>
      <c r="AL347" s="154"/>
      <c r="AM347" s="154"/>
      <c r="AN347" s="154"/>
      <c r="AO347" s="154"/>
      <c r="AP347" s="154"/>
      <c r="AQ347" s="154"/>
      <c r="AR347" s="154"/>
      <c r="AS347" s="154"/>
      <c r="AT347" s="154"/>
      <c r="AU347" s="154"/>
      <c r="AV347" s="154"/>
      <c r="AW347" s="154"/>
      <c r="AX347" s="154"/>
      <c r="AY347" s="154"/>
      <c r="AZ347" s="154"/>
      <c r="BA347" s="154"/>
      <c r="BB347" s="154"/>
      <c r="BC347" s="154"/>
      <c r="BD347" s="154"/>
      <c r="BE347" s="154"/>
      <c r="BF347" s="154"/>
      <c r="BG347" s="154"/>
      <c r="BH347" s="154"/>
    </row>
    <row r="348" spans="1:60" outlineLevel="1" x14ac:dyDescent="0.2">
      <c r="A348" s="155"/>
      <c r="B348" s="161"/>
      <c r="C348" s="196" t="s">
        <v>419</v>
      </c>
      <c r="D348" s="166"/>
      <c r="E348" s="171">
        <v>27.2</v>
      </c>
      <c r="F348" s="174"/>
      <c r="G348" s="174"/>
      <c r="H348" s="174"/>
      <c r="I348" s="174"/>
      <c r="J348" s="174"/>
      <c r="K348" s="174"/>
      <c r="L348" s="174"/>
      <c r="M348" s="174"/>
      <c r="N348" s="164"/>
      <c r="O348" s="164"/>
      <c r="P348" s="164"/>
      <c r="Q348" s="164"/>
      <c r="R348" s="164"/>
      <c r="S348" s="164"/>
      <c r="T348" s="165"/>
      <c r="U348" s="164"/>
      <c r="V348" s="154"/>
      <c r="W348" s="154"/>
      <c r="X348" s="154"/>
      <c r="Y348" s="154"/>
      <c r="Z348" s="154"/>
      <c r="AA348" s="154"/>
      <c r="AB348" s="154"/>
      <c r="AC348" s="154"/>
      <c r="AD348" s="154"/>
      <c r="AE348" s="154" t="s">
        <v>133</v>
      </c>
      <c r="AF348" s="154">
        <v>0</v>
      </c>
      <c r="AG348" s="154"/>
      <c r="AH348" s="154"/>
      <c r="AI348" s="154"/>
      <c r="AJ348" s="154"/>
      <c r="AK348" s="154"/>
      <c r="AL348" s="154"/>
      <c r="AM348" s="154"/>
      <c r="AN348" s="154"/>
      <c r="AO348" s="154"/>
      <c r="AP348" s="154"/>
      <c r="AQ348" s="154"/>
      <c r="AR348" s="154"/>
      <c r="AS348" s="154"/>
      <c r="AT348" s="154"/>
      <c r="AU348" s="154"/>
      <c r="AV348" s="154"/>
      <c r="AW348" s="154"/>
      <c r="AX348" s="154"/>
      <c r="AY348" s="154"/>
      <c r="AZ348" s="154"/>
      <c r="BA348" s="154"/>
      <c r="BB348" s="154"/>
      <c r="BC348" s="154"/>
      <c r="BD348" s="154"/>
      <c r="BE348" s="154"/>
      <c r="BF348" s="154"/>
      <c r="BG348" s="154"/>
      <c r="BH348" s="154"/>
    </row>
    <row r="349" spans="1:60" outlineLevel="1" x14ac:dyDescent="0.2">
      <c r="A349" s="155">
        <v>80</v>
      </c>
      <c r="B349" s="161" t="s">
        <v>487</v>
      </c>
      <c r="C349" s="195" t="s">
        <v>488</v>
      </c>
      <c r="D349" s="163" t="s">
        <v>151</v>
      </c>
      <c r="E349" s="170">
        <v>32.64</v>
      </c>
      <c r="F349" s="173"/>
      <c r="G349" s="174">
        <f>ROUND(E349*F349,2)</f>
        <v>0</v>
      </c>
      <c r="H349" s="173"/>
      <c r="I349" s="174">
        <f>ROUND(E349*H349,2)</f>
        <v>0</v>
      </c>
      <c r="J349" s="173"/>
      <c r="K349" s="174">
        <f>ROUND(E349*J349,2)</f>
        <v>0</v>
      </c>
      <c r="L349" s="174">
        <v>21</v>
      </c>
      <c r="M349" s="174">
        <f>G349*(1+L349/100)</f>
        <v>0</v>
      </c>
      <c r="N349" s="164">
        <v>2.9999999999999997E-4</v>
      </c>
      <c r="O349" s="164">
        <f>ROUND(E349*N349,5)</f>
        <v>9.7900000000000001E-3</v>
      </c>
      <c r="P349" s="164">
        <v>0</v>
      </c>
      <c r="Q349" s="164">
        <f>ROUND(E349*P349,5)</f>
        <v>0</v>
      </c>
      <c r="R349" s="164"/>
      <c r="S349" s="164"/>
      <c r="T349" s="165">
        <v>0</v>
      </c>
      <c r="U349" s="164">
        <f>ROUND(E349*T349,2)</f>
        <v>0</v>
      </c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 t="s">
        <v>188</v>
      </c>
      <c r="AF349" s="154"/>
      <c r="AG349" s="154"/>
      <c r="AH349" s="154"/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</row>
    <row r="350" spans="1:60" outlineLevel="1" x14ac:dyDescent="0.2">
      <c r="A350" s="155"/>
      <c r="B350" s="161"/>
      <c r="C350" s="196" t="s">
        <v>484</v>
      </c>
      <c r="D350" s="166"/>
      <c r="E350" s="171">
        <v>32.64</v>
      </c>
      <c r="F350" s="174"/>
      <c r="G350" s="174"/>
      <c r="H350" s="174"/>
      <c r="I350" s="174"/>
      <c r="J350" s="174"/>
      <c r="K350" s="174"/>
      <c r="L350" s="174"/>
      <c r="M350" s="174"/>
      <c r="N350" s="164"/>
      <c r="O350" s="164"/>
      <c r="P350" s="164"/>
      <c r="Q350" s="164"/>
      <c r="R350" s="164"/>
      <c r="S350" s="164"/>
      <c r="T350" s="165"/>
      <c r="U350" s="164"/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 t="s">
        <v>133</v>
      </c>
      <c r="AF350" s="154">
        <v>0</v>
      </c>
      <c r="AG350" s="154"/>
      <c r="AH350" s="154"/>
      <c r="AI350" s="154"/>
      <c r="AJ350" s="154"/>
      <c r="AK350" s="154"/>
      <c r="AL350" s="154"/>
      <c r="AM350" s="154"/>
      <c r="AN350" s="154"/>
      <c r="AO350" s="154"/>
      <c r="AP350" s="154"/>
      <c r="AQ350" s="154"/>
      <c r="AR350" s="154"/>
      <c r="AS350" s="154"/>
      <c r="AT350" s="154"/>
      <c r="AU350" s="154"/>
      <c r="AV350" s="154"/>
      <c r="AW350" s="154"/>
      <c r="AX350" s="154"/>
      <c r="AY350" s="154"/>
      <c r="AZ350" s="154"/>
      <c r="BA350" s="154"/>
      <c r="BB350" s="154"/>
      <c r="BC350" s="154"/>
      <c r="BD350" s="154"/>
      <c r="BE350" s="154"/>
      <c r="BF350" s="154"/>
      <c r="BG350" s="154"/>
      <c r="BH350" s="154"/>
    </row>
    <row r="351" spans="1:60" outlineLevel="1" x14ac:dyDescent="0.2">
      <c r="A351" s="155">
        <v>81</v>
      </c>
      <c r="B351" s="161" t="s">
        <v>489</v>
      </c>
      <c r="C351" s="195" t="s">
        <v>490</v>
      </c>
      <c r="D351" s="163" t="s">
        <v>366</v>
      </c>
      <c r="E351" s="170">
        <v>108.8</v>
      </c>
      <c r="F351" s="173"/>
      <c r="G351" s="174">
        <f>ROUND(E351*F351,2)</f>
        <v>0</v>
      </c>
      <c r="H351" s="173"/>
      <c r="I351" s="174">
        <f>ROUND(E351*H351,2)</f>
        <v>0</v>
      </c>
      <c r="J351" s="173"/>
      <c r="K351" s="174">
        <f>ROUND(E351*J351,2)</f>
        <v>0</v>
      </c>
      <c r="L351" s="174">
        <v>21</v>
      </c>
      <c r="M351" s="174">
        <f>G351*(1+L351/100)</f>
        <v>0</v>
      </c>
      <c r="N351" s="164">
        <v>1.0000000000000001E-5</v>
      </c>
      <c r="O351" s="164">
        <f>ROUND(E351*N351,5)</f>
        <v>1.09E-3</v>
      </c>
      <c r="P351" s="164">
        <v>0</v>
      </c>
      <c r="Q351" s="164">
        <f>ROUND(E351*P351,5)</f>
        <v>0</v>
      </c>
      <c r="R351" s="164"/>
      <c r="S351" s="164"/>
      <c r="T351" s="165">
        <v>0.14000000000000001</v>
      </c>
      <c r="U351" s="164">
        <f>ROUND(E351*T351,2)</f>
        <v>15.23</v>
      </c>
      <c r="V351" s="154"/>
      <c r="W351" s="154"/>
      <c r="X351" s="154"/>
      <c r="Y351" s="154"/>
      <c r="Z351" s="154"/>
      <c r="AA351" s="154"/>
      <c r="AB351" s="154"/>
      <c r="AC351" s="154"/>
      <c r="AD351" s="154"/>
      <c r="AE351" s="154" t="s">
        <v>131</v>
      </c>
      <c r="AF351" s="154"/>
      <c r="AG351" s="154"/>
      <c r="AH351" s="154"/>
      <c r="AI351" s="154"/>
      <c r="AJ351" s="154"/>
      <c r="AK351" s="154"/>
      <c r="AL351" s="154"/>
      <c r="AM351" s="154"/>
      <c r="AN351" s="154"/>
      <c r="AO351" s="154"/>
      <c r="AP351" s="154"/>
      <c r="AQ351" s="154"/>
      <c r="AR351" s="154"/>
      <c r="AS351" s="154"/>
      <c r="AT351" s="154"/>
      <c r="AU351" s="154"/>
      <c r="AV351" s="154"/>
      <c r="AW351" s="154"/>
      <c r="AX351" s="154"/>
      <c r="AY351" s="154"/>
      <c r="AZ351" s="154"/>
      <c r="BA351" s="154"/>
      <c r="BB351" s="154"/>
      <c r="BC351" s="154"/>
      <c r="BD351" s="154"/>
      <c r="BE351" s="154"/>
      <c r="BF351" s="154"/>
      <c r="BG351" s="154"/>
      <c r="BH351" s="154"/>
    </row>
    <row r="352" spans="1:60" outlineLevel="1" x14ac:dyDescent="0.2">
      <c r="A352" s="155"/>
      <c r="B352" s="161"/>
      <c r="C352" s="196" t="s">
        <v>491</v>
      </c>
      <c r="D352" s="166"/>
      <c r="E352" s="171">
        <v>108.8</v>
      </c>
      <c r="F352" s="174"/>
      <c r="G352" s="174"/>
      <c r="H352" s="174"/>
      <c r="I352" s="174"/>
      <c r="J352" s="174"/>
      <c r="K352" s="174"/>
      <c r="L352" s="174"/>
      <c r="M352" s="174"/>
      <c r="N352" s="164"/>
      <c r="O352" s="164"/>
      <c r="P352" s="164"/>
      <c r="Q352" s="164"/>
      <c r="R352" s="164"/>
      <c r="S352" s="164"/>
      <c r="T352" s="165"/>
      <c r="U352" s="164"/>
      <c r="V352" s="154"/>
      <c r="W352" s="154"/>
      <c r="X352" s="154"/>
      <c r="Y352" s="154"/>
      <c r="Z352" s="154"/>
      <c r="AA352" s="154"/>
      <c r="AB352" s="154"/>
      <c r="AC352" s="154"/>
      <c r="AD352" s="154"/>
      <c r="AE352" s="154" t="s">
        <v>133</v>
      </c>
      <c r="AF352" s="154">
        <v>0</v>
      </c>
      <c r="AG352" s="154"/>
      <c r="AH352" s="154"/>
      <c r="AI352" s="154"/>
      <c r="AJ352" s="154"/>
      <c r="AK352" s="154"/>
      <c r="AL352" s="154"/>
      <c r="AM352" s="154"/>
      <c r="AN352" s="154"/>
      <c r="AO352" s="154"/>
      <c r="AP352" s="154"/>
      <c r="AQ352" s="154"/>
      <c r="AR352" s="154"/>
      <c r="AS352" s="154"/>
      <c r="AT352" s="154"/>
      <c r="AU352" s="154"/>
      <c r="AV352" s="154"/>
      <c r="AW352" s="154"/>
      <c r="AX352" s="154"/>
      <c r="AY352" s="154"/>
      <c r="AZ352" s="154"/>
      <c r="BA352" s="154"/>
      <c r="BB352" s="154"/>
      <c r="BC352" s="154"/>
      <c r="BD352" s="154"/>
      <c r="BE352" s="154"/>
      <c r="BF352" s="154"/>
      <c r="BG352" s="154"/>
      <c r="BH352" s="154"/>
    </row>
    <row r="353" spans="1:60" outlineLevel="1" x14ac:dyDescent="0.2">
      <c r="A353" s="155">
        <v>82</v>
      </c>
      <c r="B353" s="161" t="s">
        <v>492</v>
      </c>
      <c r="C353" s="195" t="s">
        <v>493</v>
      </c>
      <c r="D353" s="163" t="s">
        <v>366</v>
      </c>
      <c r="E353" s="170">
        <v>119.68</v>
      </c>
      <c r="F353" s="173"/>
      <c r="G353" s="174">
        <f>ROUND(E353*F353,2)</f>
        <v>0</v>
      </c>
      <c r="H353" s="173"/>
      <c r="I353" s="174">
        <f>ROUND(E353*H353,2)</f>
        <v>0</v>
      </c>
      <c r="J353" s="173"/>
      <c r="K353" s="174">
        <f>ROUND(E353*J353,2)</f>
        <v>0</v>
      </c>
      <c r="L353" s="174">
        <v>21</v>
      </c>
      <c r="M353" s="174">
        <f>G353*(1+L353/100)</f>
        <v>0</v>
      </c>
      <c r="N353" s="164">
        <v>0</v>
      </c>
      <c r="O353" s="164">
        <f>ROUND(E353*N353,5)</f>
        <v>0</v>
      </c>
      <c r="P353" s="164">
        <v>0</v>
      </c>
      <c r="Q353" s="164">
        <f>ROUND(E353*P353,5)</f>
        <v>0</v>
      </c>
      <c r="R353" s="164"/>
      <c r="S353" s="164"/>
      <c r="T353" s="165">
        <v>0</v>
      </c>
      <c r="U353" s="164">
        <f>ROUND(E353*T353,2)</f>
        <v>0</v>
      </c>
      <c r="V353" s="154"/>
      <c r="W353" s="154"/>
      <c r="X353" s="154"/>
      <c r="Y353" s="154"/>
      <c r="Z353" s="154"/>
      <c r="AA353" s="154"/>
      <c r="AB353" s="154"/>
      <c r="AC353" s="154"/>
      <c r="AD353" s="154"/>
      <c r="AE353" s="154" t="s">
        <v>188</v>
      </c>
      <c r="AF353" s="154"/>
      <c r="AG353" s="154"/>
      <c r="AH353" s="154"/>
      <c r="AI353" s="154"/>
      <c r="AJ353" s="154"/>
      <c r="AK353" s="154"/>
      <c r="AL353" s="154"/>
      <c r="AM353" s="154"/>
      <c r="AN353" s="154"/>
      <c r="AO353" s="154"/>
      <c r="AP353" s="154"/>
      <c r="AQ353" s="154"/>
      <c r="AR353" s="154"/>
      <c r="AS353" s="154"/>
      <c r="AT353" s="154"/>
      <c r="AU353" s="154"/>
      <c r="AV353" s="154"/>
      <c r="AW353" s="154"/>
      <c r="AX353" s="154"/>
      <c r="AY353" s="154"/>
      <c r="AZ353" s="154"/>
      <c r="BA353" s="154"/>
      <c r="BB353" s="154"/>
      <c r="BC353" s="154"/>
      <c r="BD353" s="154"/>
      <c r="BE353" s="154"/>
      <c r="BF353" s="154"/>
      <c r="BG353" s="154"/>
      <c r="BH353" s="154"/>
    </row>
    <row r="354" spans="1:60" outlineLevel="1" x14ac:dyDescent="0.2">
      <c r="A354" s="155"/>
      <c r="B354" s="161"/>
      <c r="C354" s="196" t="s">
        <v>494</v>
      </c>
      <c r="D354" s="166"/>
      <c r="E354" s="171">
        <v>119.68</v>
      </c>
      <c r="F354" s="174"/>
      <c r="G354" s="174"/>
      <c r="H354" s="174"/>
      <c r="I354" s="174"/>
      <c r="J354" s="174"/>
      <c r="K354" s="174"/>
      <c r="L354" s="174"/>
      <c r="M354" s="174"/>
      <c r="N354" s="164"/>
      <c r="O354" s="164"/>
      <c r="P354" s="164"/>
      <c r="Q354" s="164"/>
      <c r="R354" s="164"/>
      <c r="S354" s="164"/>
      <c r="T354" s="165"/>
      <c r="U354" s="164"/>
      <c r="V354" s="154"/>
      <c r="W354" s="154"/>
      <c r="X354" s="154"/>
      <c r="Y354" s="154"/>
      <c r="Z354" s="154"/>
      <c r="AA354" s="154"/>
      <c r="AB354" s="154"/>
      <c r="AC354" s="154"/>
      <c r="AD354" s="154"/>
      <c r="AE354" s="154" t="s">
        <v>133</v>
      </c>
      <c r="AF354" s="154">
        <v>0</v>
      </c>
      <c r="AG354" s="154"/>
      <c r="AH354" s="154"/>
      <c r="AI354" s="154"/>
      <c r="AJ354" s="154"/>
      <c r="AK354" s="154"/>
      <c r="AL354" s="154"/>
      <c r="AM354" s="154"/>
      <c r="AN354" s="154"/>
      <c r="AO354" s="154"/>
      <c r="AP354" s="154"/>
      <c r="AQ354" s="154"/>
      <c r="AR354" s="154"/>
      <c r="AS354" s="154"/>
      <c r="AT354" s="154"/>
      <c r="AU354" s="154"/>
      <c r="AV354" s="154"/>
      <c r="AW354" s="154"/>
      <c r="AX354" s="154"/>
      <c r="AY354" s="154"/>
      <c r="AZ354" s="154"/>
      <c r="BA354" s="154"/>
      <c r="BB354" s="154"/>
      <c r="BC354" s="154"/>
      <c r="BD354" s="154"/>
      <c r="BE354" s="154"/>
      <c r="BF354" s="154"/>
      <c r="BG354" s="154"/>
      <c r="BH354" s="154"/>
    </row>
    <row r="355" spans="1:60" outlineLevel="1" x14ac:dyDescent="0.2">
      <c r="A355" s="155">
        <v>83</v>
      </c>
      <c r="B355" s="161" t="s">
        <v>495</v>
      </c>
      <c r="C355" s="195" t="s">
        <v>496</v>
      </c>
      <c r="D355" s="163" t="s">
        <v>195</v>
      </c>
      <c r="E355" s="170">
        <v>28.2</v>
      </c>
      <c r="F355" s="173"/>
      <c r="G355" s="174">
        <f>ROUND(E355*F355,2)</f>
        <v>0</v>
      </c>
      <c r="H355" s="173"/>
      <c r="I355" s="174">
        <f>ROUND(E355*H355,2)</f>
        <v>0</v>
      </c>
      <c r="J355" s="173"/>
      <c r="K355" s="174">
        <f>ROUND(E355*J355,2)</f>
        <v>0</v>
      </c>
      <c r="L355" s="174">
        <v>21</v>
      </c>
      <c r="M355" s="174">
        <f>G355*(1+L355/100)</f>
        <v>0</v>
      </c>
      <c r="N355" s="164">
        <v>1.0000000000000001E-5</v>
      </c>
      <c r="O355" s="164">
        <f>ROUND(E355*N355,5)</f>
        <v>2.7999999999999998E-4</v>
      </c>
      <c r="P355" s="164">
        <v>0</v>
      </c>
      <c r="Q355" s="164">
        <f>ROUND(E355*P355,5)</f>
        <v>0</v>
      </c>
      <c r="R355" s="164"/>
      <c r="S355" s="164"/>
      <c r="T355" s="165">
        <v>0.23</v>
      </c>
      <c r="U355" s="164">
        <f>ROUND(E355*T355,2)</f>
        <v>6.49</v>
      </c>
      <c r="V355" s="154"/>
      <c r="W355" s="154"/>
      <c r="X355" s="154"/>
      <c r="Y355" s="154"/>
      <c r="Z355" s="154"/>
      <c r="AA355" s="154"/>
      <c r="AB355" s="154"/>
      <c r="AC355" s="154"/>
      <c r="AD355" s="154"/>
      <c r="AE355" s="154" t="s">
        <v>131</v>
      </c>
      <c r="AF355" s="154"/>
      <c r="AG355" s="154"/>
      <c r="AH355" s="154"/>
      <c r="AI355" s="154"/>
      <c r="AJ355" s="154"/>
      <c r="AK355" s="154"/>
      <c r="AL355" s="154"/>
      <c r="AM355" s="154"/>
      <c r="AN355" s="154"/>
      <c r="AO355" s="154"/>
      <c r="AP355" s="154"/>
      <c r="AQ355" s="154"/>
      <c r="AR355" s="154"/>
      <c r="AS355" s="154"/>
      <c r="AT355" s="154"/>
      <c r="AU355" s="154"/>
      <c r="AV355" s="154"/>
      <c r="AW355" s="154"/>
      <c r="AX355" s="154"/>
      <c r="AY355" s="154"/>
      <c r="AZ355" s="154"/>
      <c r="BA355" s="154"/>
      <c r="BB355" s="154"/>
      <c r="BC355" s="154"/>
      <c r="BD355" s="154"/>
      <c r="BE355" s="154"/>
      <c r="BF355" s="154"/>
      <c r="BG355" s="154"/>
      <c r="BH355" s="154"/>
    </row>
    <row r="356" spans="1:60" outlineLevel="1" x14ac:dyDescent="0.2">
      <c r="A356" s="155"/>
      <c r="B356" s="161"/>
      <c r="C356" s="196" t="s">
        <v>497</v>
      </c>
      <c r="D356" s="166"/>
      <c r="E356" s="171">
        <v>28.2</v>
      </c>
      <c r="F356" s="174"/>
      <c r="G356" s="174"/>
      <c r="H356" s="174"/>
      <c r="I356" s="174"/>
      <c r="J356" s="174"/>
      <c r="K356" s="174"/>
      <c r="L356" s="174"/>
      <c r="M356" s="174"/>
      <c r="N356" s="164"/>
      <c r="O356" s="164"/>
      <c r="P356" s="164"/>
      <c r="Q356" s="164"/>
      <c r="R356" s="164"/>
      <c r="S356" s="164"/>
      <c r="T356" s="165"/>
      <c r="U356" s="164"/>
      <c r="V356" s="154"/>
      <c r="W356" s="154"/>
      <c r="X356" s="154"/>
      <c r="Y356" s="154"/>
      <c r="Z356" s="154"/>
      <c r="AA356" s="154"/>
      <c r="AB356" s="154"/>
      <c r="AC356" s="154"/>
      <c r="AD356" s="154"/>
      <c r="AE356" s="154" t="s">
        <v>133</v>
      </c>
      <c r="AF356" s="154">
        <v>0</v>
      </c>
      <c r="AG356" s="154"/>
      <c r="AH356" s="154"/>
      <c r="AI356" s="154"/>
      <c r="AJ356" s="154"/>
      <c r="AK356" s="154"/>
      <c r="AL356" s="154"/>
      <c r="AM356" s="154"/>
      <c r="AN356" s="154"/>
      <c r="AO356" s="154"/>
      <c r="AP356" s="154"/>
      <c r="AQ356" s="154"/>
      <c r="AR356" s="154"/>
      <c r="AS356" s="154"/>
      <c r="AT356" s="154"/>
      <c r="AU356" s="154"/>
      <c r="AV356" s="154"/>
      <c r="AW356" s="154"/>
      <c r="AX356" s="154"/>
      <c r="AY356" s="154"/>
      <c r="AZ356" s="154"/>
      <c r="BA356" s="154"/>
      <c r="BB356" s="154"/>
      <c r="BC356" s="154"/>
      <c r="BD356" s="154"/>
      <c r="BE356" s="154"/>
      <c r="BF356" s="154"/>
      <c r="BG356" s="154"/>
      <c r="BH356" s="154"/>
    </row>
    <row r="357" spans="1:60" outlineLevel="1" x14ac:dyDescent="0.2">
      <c r="A357" s="155">
        <v>84</v>
      </c>
      <c r="B357" s="161" t="s">
        <v>498</v>
      </c>
      <c r="C357" s="195" t="s">
        <v>499</v>
      </c>
      <c r="D357" s="163" t="s">
        <v>195</v>
      </c>
      <c r="E357" s="170">
        <v>27.2</v>
      </c>
      <c r="F357" s="173"/>
      <c r="G357" s="174">
        <f>ROUND(E357*F357,2)</f>
        <v>0</v>
      </c>
      <c r="H357" s="173"/>
      <c r="I357" s="174">
        <f>ROUND(E357*H357,2)</f>
        <v>0</v>
      </c>
      <c r="J357" s="173"/>
      <c r="K357" s="174">
        <f>ROUND(E357*J357,2)</f>
        <v>0</v>
      </c>
      <c r="L357" s="174">
        <v>21</v>
      </c>
      <c r="M357" s="174">
        <f>G357*(1+L357/100)</f>
        <v>0</v>
      </c>
      <c r="N357" s="164">
        <v>1.58E-3</v>
      </c>
      <c r="O357" s="164">
        <f>ROUND(E357*N357,5)</f>
        <v>4.2979999999999997E-2</v>
      </c>
      <c r="P357" s="164">
        <v>0</v>
      </c>
      <c r="Q357" s="164">
        <f>ROUND(E357*P357,5)</f>
        <v>0</v>
      </c>
      <c r="R357" s="164"/>
      <c r="S357" s="164"/>
      <c r="T357" s="165">
        <v>0.25</v>
      </c>
      <c r="U357" s="164">
        <f>ROUND(E357*T357,2)</f>
        <v>6.8</v>
      </c>
      <c r="V357" s="154"/>
      <c r="W357" s="154"/>
      <c r="X357" s="154"/>
      <c r="Y357" s="154"/>
      <c r="Z357" s="154"/>
      <c r="AA357" s="154"/>
      <c r="AB357" s="154"/>
      <c r="AC357" s="154"/>
      <c r="AD357" s="154"/>
      <c r="AE357" s="154" t="s">
        <v>131</v>
      </c>
      <c r="AF357" s="154"/>
      <c r="AG357" s="154"/>
      <c r="AH357" s="154"/>
      <c r="AI357" s="154"/>
      <c r="AJ357" s="154"/>
      <c r="AK357" s="154"/>
      <c r="AL357" s="154"/>
      <c r="AM357" s="154"/>
      <c r="AN357" s="154"/>
      <c r="AO357" s="154"/>
      <c r="AP357" s="154"/>
      <c r="AQ357" s="154"/>
      <c r="AR357" s="154"/>
      <c r="AS357" s="154"/>
      <c r="AT357" s="154"/>
      <c r="AU357" s="154"/>
      <c r="AV357" s="154"/>
      <c r="AW357" s="154"/>
      <c r="AX357" s="154"/>
      <c r="AY357" s="154"/>
      <c r="AZ357" s="154"/>
      <c r="BA357" s="154"/>
      <c r="BB357" s="154"/>
      <c r="BC357" s="154"/>
      <c r="BD357" s="154"/>
      <c r="BE357" s="154"/>
      <c r="BF357" s="154"/>
      <c r="BG357" s="154"/>
      <c r="BH357" s="154"/>
    </row>
    <row r="358" spans="1:60" outlineLevel="1" x14ac:dyDescent="0.2">
      <c r="A358" s="155"/>
      <c r="B358" s="161"/>
      <c r="C358" s="196" t="s">
        <v>500</v>
      </c>
      <c r="D358" s="166"/>
      <c r="E358" s="171">
        <v>27.2</v>
      </c>
      <c r="F358" s="174"/>
      <c r="G358" s="174"/>
      <c r="H358" s="174"/>
      <c r="I358" s="174"/>
      <c r="J358" s="174"/>
      <c r="K358" s="174"/>
      <c r="L358" s="174"/>
      <c r="M358" s="174"/>
      <c r="N358" s="164"/>
      <c r="O358" s="164"/>
      <c r="P358" s="164"/>
      <c r="Q358" s="164"/>
      <c r="R358" s="164"/>
      <c r="S358" s="164"/>
      <c r="T358" s="165"/>
      <c r="U358" s="164"/>
      <c r="V358" s="154"/>
      <c r="W358" s="154"/>
      <c r="X358" s="154"/>
      <c r="Y358" s="154"/>
      <c r="Z358" s="154"/>
      <c r="AA358" s="154"/>
      <c r="AB358" s="154"/>
      <c r="AC358" s="154"/>
      <c r="AD358" s="154"/>
      <c r="AE358" s="154" t="s">
        <v>133</v>
      </c>
      <c r="AF358" s="154">
        <v>0</v>
      </c>
      <c r="AG358" s="154"/>
      <c r="AH358" s="154"/>
      <c r="AI358" s="154"/>
      <c r="AJ358" s="154"/>
      <c r="AK358" s="154"/>
      <c r="AL358" s="154"/>
      <c r="AM358" s="154"/>
      <c r="AN358" s="154"/>
      <c r="AO358" s="154"/>
      <c r="AP358" s="154"/>
      <c r="AQ358" s="154"/>
      <c r="AR358" s="154"/>
      <c r="AS358" s="154"/>
      <c r="AT358" s="154"/>
      <c r="AU358" s="154"/>
      <c r="AV358" s="154"/>
      <c r="AW358" s="154"/>
      <c r="AX358" s="154"/>
      <c r="AY358" s="154"/>
      <c r="AZ358" s="154"/>
      <c r="BA358" s="154"/>
      <c r="BB358" s="154"/>
      <c r="BC358" s="154"/>
      <c r="BD358" s="154"/>
      <c r="BE358" s="154"/>
      <c r="BF358" s="154"/>
      <c r="BG358" s="154"/>
      <c r="BH358" s="154"/>
    </row>
    <row r="359" spans="1:60" outlineLevel="1" x14ac:dyDescent="0.2">
      <c r="A359" s="155">
        <v>85</v>
      </c>
      <c r="B359" s="161" t="s">
        <v>501</v>
      </c>
      <c r="C359" s="195" t="s">
        <v>502</v>
      </c>
      <c r="D359" s="163" t="s">
        <v>195</v>
      </c>
      <c r="E359" s="170">
        <v>1</v>
      </c>
      <c r="F359" s="173"/>
      <c r="G359" s="174">
        <f>ROUND(E359*F359,2)</f>
        <v>0</v>
      </c>
      <c r="H359" s="173"/>
      <c r="I359" s="174">
        <f>ROUND(E359*H359,2)</f>
        <v>0</v>
      </c>
      <c r="J359" s="173"/>
      <c r="K359" s="174">
        <f>ROUND(E359*J359,2)</f>
        <v>0</v>
      </c>
      <c r="L359" s="174">
        <v>21</v>
      </c>
      <c r="M359" s="174">
        <f>G359*(1+L359/100)</f>
        <v>0</v>
      </c>
      <c r="N359" s="164">
        <v>1.58E-3</v>
      </c>
      <c r="O359" s="164">
        <f>ROUND(E359*N359,5)</f>
        <v>1.58E-3</v>
      </c>
      <c r="P359" s="164">
        <v>0</v>
      </c>
      <c r="Q359" s="164">
        <f>ROUND(E359*P359,5)</f>
        <v>0</v>
      </c>
      <c r="R359" s="164"/>
      <c r="S359" s="164"/>
      <c r="T359" s="165">
        <v>0.25</v>
      </c>
      <c r="U359" s="164">
        <f>ROUND(E359*T359,2)</f>
        <v>0.25</v>
      </c>
      <c r="V359" s="154"/>
      <c r="W359" s="154"/>
      <c r="X359" s="154"/>
      <c r="Y359" s="154"/>
      <c r="Z359" s="154"/>
      <c r="AA359" s="154"/>
      <c r="AB359" s="154"/>
      <c r="AC359" s="154"/>
      <c r="AD359" s="154"/>
      <c r="AE359" s="154" t="s">
        <v>131</v>
      </c>
      <c r="AF359" s="154"/>
      <c r="AG359" s="154"/>
      <c r="AH359" s="154"/>
      <c r="AI359" s="154"/>
      <c r="AJ359" s="154"/>
      <c r="AK359" s="154"/>
      <c r="AL359" s="154"/>
      <c r="AM359" s="154"/>
      <c r="AN359" s="154"/>
      <c r="AO359" s="154"/>
      <c r="AP359" s="154"/>
      <c r="AQ359" s="154"/>
      <c r="AR359" s="154"/>
      <c r="AS359" s="154"/>
      <c r="AT359" s="154"/>
      <c r="AU359" s="154"/>
      <c r="AV359" s="154"/>
      <c r="AW359" s="154"/>
      <c r="AX359" s="154"/>
      <c r="AY359" s="154"/>
      <c r="AZ359" s="154"/>
      <c r="BA359" s="154"/>
      <c r="BB359" s="154"/>
      <c r="BC359" s="154"/>
      <c r="BD359" s="154"/>
      <c r="BE359" s="154"/>
      <c r="BF359" s="154"/>
      <c r="BG359" s="154"/>
      <c r="BH359" s="154"/>
    </row>
    <row r="360" spans="1:60" outlineLevel="1" x14ac:dyDescent="0.2">
      <c r="A360" s="155"/>
      <c r="B360" s="161"/>
      <c r="C360" s="196" t="s">
        <v>503</v>
      </c>
      <c r="D360" s="166"/>
      <c r="E360" s="171">
        <v>1</v>
      </c>
      <c r="F360" s="174"/>
      <c r="G360" s="174"/>
      <c r="H360" s="174"/>
      <c r="I360" s="174"/>
      <c r="J360" s="174"/>
      <c r="K360" s="174"/>
      <c r="L360" s="174"/>
      <c r="M360" s="174"/>
      <c r="N360" s="164"/>
      <c r="O360" s="164"/>
      <c r="P360" s="164"/>
      <c r="Q360" s="164"/>
      <c r="R360" s="164"/>
      <c r="S360" s="164"/>
      <c r="T360" s="165"/>
      <c r="U360" s="164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 t="s">
        <v>133</v>
      </c>
      <c r="AF360" s="154">
        <v>0</v>
      </c>
      <c r="AG360" s="154"/>
      <c r="AH360" s="154"/>
      <c r="AI360" s="154"/>
      <c r="AJ360" s="154"/>
      <c r="AK360" s="154"/>
      <c r="AL360" s="154"/>
      <c r="AM360" s="154"/>
      <c r="AN360" s="154"/>
      <c r="AO360" s="154"/>
      <c r="AP360" s="154"/>
      <c r="AQ360" s="154"/>
      <c r="AR360" s="154"/>
      <c r="AS360" s="154"/>
      <c r="AT360" s="154"/>
      <c r="AU360" s="154"/>
      <c r="AV360" s="154"/>
      <c r="AW360" s="154"/>
      <c r="AX360" s="154"/>
      <c r="AY360" s="154"/>
      <c r="AZ360" s="154"/>
      <c r="BA360" s="154"/>
      <c r="BB360" s="154"/>
      <c r="BC360" s="154"/>
      <c r="BD360" s="154"/>
      <c r="BE360" s="154"/>
      <c r="BF360" s="154"/>
      <c r="BG360" s="154"/>
      <c r="BH360" s="154"/>
    </row>
    <row r="361" spans="1:60" outlineLevel="1" x14ac:dyDescent="0.2">
      <c r="A361" s="155">
        <v>86</v>
      </c>
      <c r="B361" s="161" t="s">
        <v>504</v>
      </c>
      <c r="C361" s="195" t="s">
        <v>505</v>
      </c>
      <c r="D361" s="163" t="s">
        <v>195</v>
      </c>
      <c r="E361" s="170">
        <v>27.2</v>
      </c>
      <c r="F361" s="173"/>
      <c r="G361" s="174">
        <f>ROUND(E361*F361,2)</f>
        <v>0</v>
      </c>
      <c r="H361" s="173"/>
      <c r="I361" s="174">
        <f>ROUND(E361*H361,2)</f>
        <v>0</v>
      </c>
      <c r="J361" s="173"/>
      <c r="K361" s="174">
        <f>ROUND(E361*J361,2)</f>
        <v>0</v>
      </c>
      <c r="L361" s="174">
        <v>21</v>
      </c>
      <c r="M361" s="174">
        <f>G361*(1+L361/100)</f>
        <v>0</v>
      </c>
      <c r="N361" s="164">
        <v>0</v>
      </c>
      <c r="O361" s="164">
        <f>ROUND(E361*N361,5)</f>
        <v>0</v>
      </c>
      <c r="P361" s="164">
        <v>0</v>
      </c>
      <c r="Q361" s="164">
        <f>ROUND(E361*P361,5)</f>
        <v>0</v>
      </c>
      <c r="R361" s="164"/>
      <c r="S361" s="164"/>
      <c r="T361" s="165">
        <v>0</v>
      </c>
      <c r="U361" s="164">
        <f>ROUND(E361*T361,2)</f>
        <v>0</v>
      </c>
      <c r="V361" s="154"/>
      <c r="W361" s="154"/>
      <c r="X361" s="154"/>
      <c r="Y361" s="154"/>
      <c r="Z361" s="154"/>
      <c r="AA361" s="154"/>
      <c r="AB361" s="154"/>
      <c r="AC361" s="154"/>
      <c r="AD361" s="154"/>
      <c r="AE361" s="154" t="s">
        <v>131</v>
      </c>
      <c r="AF361" s="154"/>
      <c r="AG361" s="154"/>
      <c r="AH361" s="154"/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</row>
    <row r="362" spans="1:60" outlineLevel="1" x14ac:dyDescent="0.2">
      <c r="A362" s="155"/>
      <c r="B362" s="161"/>
      <c r="C362" s="196" t="s">
        <v>500</v>
      </c>
      <c r="D362" s="166"/>
      <c r="E362" s="171">
        <v>27.2</v>
      </c>
      <c r="F362" s="174"/>
      <c r="G362" s="174"/>
      <c r="H362" s="174"/>
      <c r="I362" s="174"/>
      <c r="J362" s="174"/>
      <c r="K362" s="174"/>
      <c r="L362" s="174"/>
      <c r="M362" s="174"/>
      <c r="N362" s="164"/>
      <c r="O362" s="164"/>
      <c r="P362" s="164"/>
      <c r="Q362" s="164"/>
      <c r="R362" s="164"/>
      <c r="S362" s="164"/>
      <c r="T362" s="165"/>
      <c r="U362" s="164"/>
      <c r="V362" s="154"/>
      <c r="W362" s="154"/>
      <c r="X362" s="154"/>
      <c r="Y362" s="154"/>
      <c r="Z362" s="154"/>
      <c r="AA362" s="154"/>
      <c r="AB362" s="154"/>
      <c r="AC362" s="154"/>
      <c r="AD362" s="154"/>
      <c r="AE362" s="154" t="s">
        <v>133</v>
      </c>
      <c r="AF362" s="154">
        <v>0</v>
      </c>
      <c r="AG362" s="154"/>
      <c r="AH362" s="154"/>
      <c r="AI362" s="154"/>
      <c r="AJ362" s="154"/>
      <c r="AK362" s="154"/>
      <c r="AL362" s="154"/>
      <c r="AM362" s="154"/>
      <c r="AN362" s="154"/>
      <c r="AO362" s="154"/>
      <c r="AP362" s="154"/>
      <c r="AQ362" s="154"/>
      <c r="AR362" s="154"/>
      <c r="AS362" s="154"/>
      <c r="AT362" s="154"/>
      <c r="AU362" s="154"/>
      <c r="AV362" s="154"/>
      <c r="AW362" s="154"/>
      <c r="AX362" s="154"/>
      <c r="AY362" s="154"/>
      <c r="AZ362" s="154"/>
      <c r="BA362" s="154"/>
      <c r="BB362" s="154"/>
      <c r="BC362" s="154"/>
      <c r="BD362" s="154"/>
      <c r="BE362" s="154"/>
      <c r="BF362" s="154"/>
      <c r="BG362" s="154"/>
      <c r="BH362" s="154"/>
    </row>
    <row r="363" spans="1:60" outlineLevel="1" x14ac:dyDescent="0.2">
      <c r="A363" s="155">
        <v>87</v>
      </c>
      <c r="B363" s="161" t="s">
        <v>506</v>
      </c>
      <c r="C363" s="195" t="s">
        <v>507</v>
      </c>
      <c r="D363" s="163" t="s">
        <v>447</v>
      </c>
      <c r="E363" s="170">
        <v>0.14276</v>
      </c>
      <c r="F363" s="173"/>
      <c r="G363" s="174">
        <f>ROUND(E363*F363,2)</f>
        <v>0</v>
      </c>
      <c r="H363" s="173"/>
      <c r="I363" s="174">
        <f>ROUND(E363*H363,2)</f>
        <v>0</v>
      </c>
      <c r="J363" s="173"/>
      <c r="K363" s="174">
        <f>ROUND(E363*J363,2)</f>
        <v>0</v>
      </c>
      <c r="L363" s="174">
        <v>21</v>
      </c>
      <c r="M363" s="174">
        <f>G363*(1+L363/100)</f>
        <v>0</v>
      </c>
      <c r="N363" s="164">
        <v>0</v>
      </c>
      <c r="O363" s="164">
        <f>ROUND(E363*N363,5)</f>
        <v>0</v>
      </c>
      <c r="P363" s="164">
        <v>0</v>
      </c>
      <c r="Q363" s="164">
        <f>ROUND(E363*P363,5)</f>
        <v>0</v>
      </c>
      <c r="R363" s="164"/>
      <c r="S363" s="164"/>
      <c r="T363" s="165">
        <v>2.048</v>
      </c>
      <c r="U363" s="164">
        <f>ROUND(E363*T363,2)</f>
        <v>0.28999999999999998</v>
      </c>
      <c r="V363" s="154"/>
      <c r="W363" s="154"/>
      <c r="X363" s="154"/>
      <c r="Y363" s="154"/>
      <c r="Z363" s="154"/>
      <c r="AA363" s="154"/>
      <c r="AB363" s="154"/>
      <c r="AC363" s="154"/>
      <c r="AD363" s="154"/>
      <c r="AE363" s="154" t="s">
        <v>131</v>
      </c>
      <c r="AF363" s="154"/>
      <c r="AG363" s="154"/>
      <c r="AH363" s="154"/>
      <c r="AI363" s="154"/>
      <c r="AJ363" s="154"/>
      <c r="AK363" s="154"/>
      <c r="AL363" s="154"/>
      <c r="AM363" s="154"/>
      <c r="AN363" s="154"/>
      <c r="AO363" s="154"/>
      <c r="AP363" s="154"/>
      <c r="AQ363" s="154"/>
      <c r="AR363" s="154"/>
      <c r="AS363" s="154"/>
      <c r="AT363" s="154"/>
      <c r="AU363" s="154"/>
      <c r="AV363" s="154"/>
      <c r="AW363" s="154"/>
      <c r="AX363" s="154"/>
      <c r="AY363" s="154"/>
      <c r="AZ363" s="154"/>
      <c r="BA363" s="154"/>
      <c r="BB363" s="154"/>
      <c r="BC363" s="154"/>
      <c r="BD363" s="154"/>
      <c r="BE363" s="154"/>
      <c r="BF363" s="154"/>
      <c r="BG363" s="154"/>
      <c r="BH363" s="154"/>
    </row>
    <row r="364" spans="1:60" x14ac:dyDescent="0.2">
      <c r="A364" s="156" t="s">
        <v>126</v>
      </c>
      <c r="B364" s="162" t="s">
        <v>85</v>
      </c>
      <c r="C364" s="197" t="s">
        <v>86</v>
      </c>
      <c r="D364" s="167"/>
      <c r="E364" s="172"/>
      <c r="F364" s="175"/>
      <c r="G364" s="175">
        <f>SUMIF(AE365:AE369,"&lt;&gt;NOR",G365:G369)</f>
        <v>0</v>
      </c>
      <c r="H364" s="175"/>
      <c r="I364" s="175">
        <f>SUM(I365:I369)</f>
        <v>0</v>
      </c>
      <c r="J364" s="175"/>
      <c r="K364" s="175">
        <f>SUM(K365:K369)</f>
        <v>0</v>
      </c>
      <c r="L364" s="175"/>
      <c r="M364" s="175">
        <f>SUM(M365:M369)</f>
        <v>0</v>
      </c>
      <c r="N364" s="168"/>
      <c r="O364" s="168">
        <f>SUM(O365:O369)</f>
        <v>7.6840000000000006E-2</v>
      </c>
      <c r="P364" s="168"/>
      <c r="Q364" s="168">
        <f>SUM(Q365:Q369)</f>
        <v>0</v>
      </c>
      <c r="R364" s="168"/>
      <c r="S364" s="168"/>
      <c r="T364" s="169"/>
      <c r="U364" s="168">
        <f>SUM(U365:U369)</f>
        <v>1.7599999999999998</v>
      </c>
      <c r="AE364" t="s">
        <v>127</v>
      </c>
    </row>
    <row r="365" spans="1:60" outlineLevel="1" x14ac:dyDescent="0.2">
      <c r="A365" s="155">
        <v>88</v>
      </c>
      <c r="B365" s="161" t="s">
        <v>508</v>
      </c>
      <c r="C365" s="195" t="s">
        <v>509</v>
      </c>
      <c r="D365" s="163" t="s">
        <v>151</v>
      </c>
      <c r="E365" s="170">
        <v>13.6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64">
        <v>1.4999999999999999E-4</v>
      </c>
      <c r="O365" s="164">
        <f>ROUND(E365*N365,5)</f>
        <v>2.0400000000000001E-3</v>
      </c>
      <c r="P365" s="164">
        <v>0</v>
      </c>
      <c r="Q365" s="164">
        <f>ROUND(E365*P365,5)</f>
        <v>0</v>
      </c>
      <c r="R365" s="164"/>
      <c r="S365" s="164"/>
      <c r="T365" s="165">
        <v>0.12</v>
      </c>
      <c r="U365" s="164">
        <f>ROUND(E365*T365,2)</f>
        <v>1.63</v>
      </c>
      <c r="V365" s="154"/>
      <c r="W365" s="154"/>
      <c r="X365" s="154"/>
      <c r="Y365" s="154"/>
      <c r="Z365" s="154"/>
      <c r="AA365" s="154"/>
      <c r="AB365" s="154"/>
      <c r="AC365" s="154"/>
      <c r="AD365" s="154"/>
      <c r="AE365" s="154" t="s">
        <v>131</v>
      </c>
      <c r="AF365" s="154"/>
      <c r="AG365" s="154"/>
      <c r="AH365" s="154"/>
      <c r="AI365" s="154"/>
      <c r="AJ365" s="154"/>
      <c r="AK365" s="154"/>
      <c r="AL365" s="154"/>
      <c r="AM365" s="154"/>
      <c r="AN365" s="154"/>
      <c r="AO365" s="154"/>
      <c r="AP365" s="154"/>
      <c r="AQ365" s="154"/>
      <c r="AR365" s="154"/>
      <c r="AS365" s="154"/>
      <c r="AT365" s="154"/>
      <c r="AU365" s="154"/>
      <c r="AV365" s="154"/>
      <c r="AW365" s="154"/>
      <c r="AX365" s="154"/>
      <c r="AY365" s="154"/>
      <c r="AZ365" s="154"/>
      <c r="BA365" s="154"/>
      <c r="BB365" s="154"/>
      <c r="BC365" s="154"/>
      <c r="BD365" s="154"/>
      <c r="BE365" s="154"/>
      <c r="BF365" s="154"/>
      <c r="BG365" s="154"/>
      <c r="BH365" s="154"/>
    </row>
    <row r="366" spans="1:60" outlineLevel="1" x14ac:dyDescent="0.2">
      <c r="A366" s="155"/>
      <c r="B366" s="161"/>
      <c r="C366" s="196" t="s">
        <v>510</v>
      </c>
      <c r="D366" s="166"/>
      <c r="E366" s="171">
        <v>13.6</v>
      </c>
      <c r="F366" s="174"/>
      <c r="G366" s="174"/>
      <c r="H366" s="174"/>
      <c r="I366" s="174"/>
      <c r="J366" s="174"/>
      <c r="K366" s="174"/>
      <c r="L366" s="174"/>
      <c r="M366" s="174"/>
      <c r="N366" s="164"/>
      <c r="O366" s="164"/>
      <c r="P366" s="164"/>
      <c r="Q366" s="164"/>
      <c r="R366" s="164"/>
      <c r="S366" s="164"/>
      <c r="T366" s="165"/>
      <c r="U366" s="164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 t="s">
        <v>133</v>
      </c>
      <c r="AF366" s="154">
        <v>0</v>
      </c>
      <c r="AG366" s="154"/>
      <c r="AH366" s="154"/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</row>
    <row r="367" spans="1:60" outlineLevel="1" x14ac:dyDescent="0.2">
      <c r="A367" s="155">
        <v>89</v>
      </c>
      <c r="B367" s="161" t="s">
        <v>511</v>
      </c>
      <c r="C367" s="195" t="s">
        <v>512</v>
      </c>
      <c r="D367" s="163" t="s">
        <v>130</v>
      </c>
      <c r="E367" s="170">
        <v>2.992</v>
      </c>
      <c r="F367" s="173"/>
      <c r="G367" s="174">
        <f>ROUND(E367*F367,2)</f>
        <v>0</v>
      </c>
      <c r="H367" s="173"/>
      <c r="I367" s="174">
        <f>ROUND(E367*H367,2)</f>
        <v>0</v>
      </c>
      <c r="J367" s="173"/>
      <c r="K367" s="174">
        <f>ROUND(E367*J367,2)</f>
        <v>0</v>
      </c>
      <c r="L367" s="174">
        <v>21</v>
      </c>
      <c r="M367" s="174">
        <f>G367*(1+L367/100)</f>
        <v>0</v>
      </c>
      <c r="N367" s="164">
        <v>2.5000000000000001E-2</v>
      </c>
      <c r="O367" s="164">
        <f>ROUND(E367*N367,5)</f>
        <v>7.4800000000000005E-2</v>
      </c>
      <c r="P367" s="164">
        <v>0</v>
      </c>
      <c r="Q367" s="164">
        <f>ROUND(E367*P367,5)</f>
        <v>0</v>
      </c>
      <c r="R367" s="164"/>
      <c r="S367" s="164"/>
      <c r="T367" s="165">
        <v>0</v>
      </c>
      <c r="U367" s="164">
        <f>ROUND(E367*T367,2)</f>
        <v>0</v>
      </c>
      <c r="V367" s="154"/>
      <c r="W367" s="154"/>
      <c r="X367" s="154"/>
      <c r="Y367" s="154"/>
      <c r="Z367" s="154"/>
      <c r="AA367" s="154"/>
      <c r="AB367" s="154"/>
      <c r="AC367" s="154"/>
      <c r="AD367" s="154"/>
      <c r="AE367" s="154" t="s">
        <v>188</v>
      </c>
      <c r="AF367" s="154"/>
      <c r="AG367" s="154"/>
      <c r="AH367" s="154"/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</row>
    <row r="368" spans="1:60" outlineLevel="1" x14ac:dyDescent="0.2">
      <c r="A368" s="155"/>
      <c r="B368" s="161"/>
      <c r="C368" s="196" t="s">
        <v>513</v>
      </c>
      <c r="D368" s="166"/>
      <c r="E368" s="171">
        <v>2.992</v>
      </c>
      <c r="F368" s="174"/>
      <c r="G368" s="174"/>
      <c r="H368" s="174"/>
      <c r="I368" s="174"/>
      <c r="J368" s="174"/>
      <c r="K368" s="174"/>
      <c r="L368" s="174"/>
      <c r="M368" s="174"/>
      <c r="N368" s="164"/>
      <c r="O368" s="164"/>
      <c r="P368" s="164"/>
      <c r="Q368" s="164"/>
      <c r="R368" s="164"/>
      <c r="S368" s="164"/>
      <c r="T368" s="165"/>
      <c r="U368" s="164"/>
      <c r="V368" s="154"/>
      <c r="W368" s="154"/>
      <c r="X368" s="154"/>
      <c r="Y368" s="154"/>
      <c r="Z368" s="154"/>
      <c r="AA368" s="154"/>
      <c r="AB368" s="154"/>
      <c r="AC368" s="154"/>
      <c r="AD368" s="154"/>
      <c r="AE368" s="154" t="s">
        <v>133</v>
      </c>
      <c r="AF368" s="154">
        <v>0</v>
      </c>
      <c r="AG368" s="154"/>
      <c r="AH368" s="154"/>
      <c r="AI368" s="154"/>
      <c r="AJ368" s="154"/>
      <c r="AK368" s="154"/>
      <c r="AL368" s="154"/>
      <c r="AM368" s="154"/>
      <c r="AN368" s="154"/>
      <c r="AO368" s="154"/>
      <c r="AP368" s="154"/>
      <c r="AQ368" s="154"/>
      <c r="AR368" s="154"/>
      <c r="AS368" s="154"/>
      <c r="AT368" s="154"/>
      <c r="AU368" s="154"/>
      <c r="AV368" s="154"/>
      <c r="AW368" s="154"/>
      <c r="AX368" s="154"/>
      <c r="AY368" s="154"/>
      <c r="AZ368" s="154"/>
      <c r="BA368" s="154"/>
      <c r="BB368" s="154"/>
      <c r="BC368" s="154"/>
      <c r="BD368" s="154"/>
      <c r="BE368" s="154"/>
      <c r="BF368" s="154"/>
      <c r="BG368" s="154"/>
      <c r="BH368" s="154"/>
    </row>
    <row r="369" spans="1:60" outlineLevel="1" x14ac:dyDescent="0.2">
      <c r="A369" s="155">
        <v>90</v>
      </c>
      <c r="B369" s="161" t="s">
        <v>514</v>
      </c>
      <c r="C369" s="195" t="s">
        <v>515</v>
      </c>
      <c r="D369" s="163" t="s">
        <v>447</v>
      </c>
      <c r="E369" s="170">
        <v>7.6840000000000006E-2</v>
      </c>
      <c r="F369" s="173"/>
      <c r="G369" s="174">
        <f>ROUND(E369*F369,2)</f>
        <v>0</v>
      </c>
      <c r="H369" s="173"/>
      <c r="I369" s="174">
        <f>ROUND(E369*H369,2)</f>
        <v>0</v>
      </c>
      <c r="J369" s="173"/>
      <c r="K369" s="174">
        <f>ROUND(E369*J369,2)</f>
        <v>0</v>
      </c>
      <c r="L369" s="174">
        <v>21</v>
      </c>
      <c r="M369" s="174">
        <f>G369*(1+L369/100)</f>
        <v>0</v>
      </c>
      <c r="N369" s="164">
        <v>0</v>
      </c>
      <c r="O369" s="164">
        <f>ROUND(E369*N369,5)</f>
        <v>0</v>
      </c>
      <c r="P369" s="164">
        <v>0</v>
      </c>
      <c r="Q369" s="164">
        <f>ROUND(E369*P369,5)</f>
        <v>0</v>
      </c>
      <c r="R369" s="164"/>
      <c r="S369" s="164"/>
      <c r="T369" s="165">
        <v>1.74</v>
      </c>
      <c r="U369" s="164">
        <f>ROUND(E369*T369,2)</f>
        <v>0.13</v>
      </c>
      <c r="V369" s="154"/>
      <c r="W369" s="154"/>
      <c r="X369" s="154"/>
      <c r="Y369" s="154"/>
      <c r="Z369" s="154"/>
      <c r="AA369" s="154"/>
      <c r="AB369" s="154"/>
      <c r="AC369" s="154"/>
      <c r="AD369" s="154"/>
      <c r="AE369" s="154" t="s">
        <v>131</v>
      </c>
      <c r="AF369" s="154"/>
      <c r="AG369" s="154"/>
      <c r="AH369" s="154"/>
      <c r="AI369" s="154"/>
      <c r="AJ369" s="154"/>
      <c r="AK369" s="154"/>
      <c r="AL369" s="154"/>
      <c r="AM369" s="154"/>
      <c r="AN369" s="154"/>
      <c r="AO369" s="154"/>
      <c r="AP369" s="154"/>
      <c r="AQ369" s="154"/>
      <c r="AR369" s="154"/>
      <c r="AS369" s="154"/>
      <c r="AT369" s="154"/>
      <c r="AU369" s="154"/>
      <c r="AV369" s="154"/>
      <c r="AW369" s="154"/>
      <c r="AX369" s="154"/>
      <c r="AY369" s="154"/>
      <c r="AZ369" s="154"/>
      <c r="BA369" s="154"/>
      <c r="BB369" s="154"/>
      <c r="BC369" s="154"/>
      <c r="BD369" s="154"/>
      <c r="BE369" s="154"/>
      <c r="BF369" s="154"/>
      <c r="BG369" s="154"/>
      <c r="BH369" s="154"/>
    </row>
    <row r="370" spans="1:60" x14ac:dyDescent="0.2">
      <c r="A370" s="156" t="s">
        <v>126</v>
      </c>
      <c r="B370" s="162" t="s">
        <v>87</v>
      </c>
      <c r="C370" s="197" t="s">
        <v>88</v>
      </c>
      <c r="D370" s="167"/>
      <c r="E370" s="172"/>
      <c r="F370" s="175"/>
      <c r="G370" s="175">
        <f>SUMIF(AE371:AE372,"&lt;&gt;NOR",G371:G372)</f>
        <v>0</v>
      </c>
      <c r="H370" s="175"/>
      <c r="I370" s="175">
        <f>SUM(I371:I372)</f>
        <v>0</v>
      </c>
      <c r="J370" s="175"/>
      <c r="K370" s="175">
        <f>SUM(K371:K372)</f>
        <v>0</v>
      </c>
      <c r="L370" s="175"/>
      <c r="M370" s="175">
        <f>SUM(M371:M372)</f>
        <v>0</v>
      </c>
      <c r="N370" s="168"/>
      <c r="O370" s="168">
        <f>SUM(O371:O372)</f>
        <v>0</v>
      </c>
      <c r="P370" s="168"/>
      <c r="Q370" s="168">
        <f>SUM(Q371:Q372)</f>
        <v>0</v>
      </c>
      <c r="R370" s="168"/>
      <c r="S370" s="168"/>
      <c r="T370" s="169"/>
      <c r="U370" s="168">
        <f>SUM(U371:U372)</f>
        <v>0</v>
      </c>
      <c r="AE370" t="s">
        <v>127</v>
      </c>
    </row>
    <row r="371" spans="1:60" outlineLevel="1" x14ac:dyDescent="0.2">
      <c r="A371" s="155">
        <v>91</v>
      </c>
      <c r="B371" s="161" t="s">
        <v>516</v>
      </c>
      <c r="C371" s="195" t="s">
        <v>517</v>
      </c>
      <c r="D371" s="163" t="s">
        <v>366</v>
      </c>
      <c r="E371" s="170">
        <v>3</v>
      </c>
      <c r="F371" s="173"/>
      <c r="G371" s="174">
        <f>ROUND(E371*F371,2)</f>
        <v>0</v>
      </c>
      <c r="H371" s="173"/>
      <c r="I371" s="174">
        <f>ROUND(E371*H371,2)</f>
        <v>0</v>
      </c>
      <c r="J371" s="173"/>
      <c r="K371" s="174">
        <f>ROUND(E371*J371,2)</f>
        <v>0</v>
      </c>
      <c r="L371" s="174">
        <v>21</v>
      </c>
      <c r="M371" s="174">
        <f>G371*(1+L371/100)</f>
        <v>0</v>
      </c>
      <c r="N371" s="164">
        <v>0</v>
      </c>
      <c r="O371" s="164">
        <f>ROUND(E371*N371,5)</f>
        <v>0</v>
      </c>
      <c r="P371" s="164">
        <v>0</v>
      </c>
      <c r="Q371" s="164">
        <f>ROUND(E371*P371,5)</f>
        <v>0</v>
      </c>
      <c r="R371" s="164"/>
      <c r="S371" s="164"/>
      <c r="T371" s="165">
        <v>0</v>
      </c>
      <c r="U371" s="164">
        <f>ROUND(E371*T371,2)</f>
        <v>0</v>
      </c>
      <c r="V371" s="154"/>
      <c r="W371" s="154"/>
      <c r="X371" s="154"/>
      <c r="Y371" s="154"/>
      <c r="Z371" s="154"/>
      <c r="AA371" s="154"/>
      <c r="AB371" s="154"/>
      <c r="AC371" s="154"/>
      <c r="AD371" s="154"/>
      <c r="AE371" s="154" t="s">
        <v>131</v>
      </c>
      <c r="AF371" s="154"/>
      <c r="AG371" s="154"/>
      <c r="AH371" s="154"/>
      <c r="AI371" s="154"/>
      <c r="AJ371" s="154"/>
      <c r="AK371" s="154"/>
      <c r="AL371" s="154"/>
      <c r="AM371" s="154"/>
      <c r="AN371" s="154"/>
      <c r="AO371" s="154"/>
      <c r="AP371" s="154"/>
      <c r="AQ371" s="154"/>
      <c r="AR371" s="154"/>
      <c r="AS371" s="154"/>
      <c r="AT371" s="154"/>
      <c r="AU371" s="154"/>
      <c r="AV371" s="154"/>
      <c r="AW371" s="154"/>
      <c r="AX371" s="154"/>
      <c r="AY371" s="154"/>
      <c r="AZ371" s="154"/>
      <c r="BA371" s="154"/>
      <c r="BB371" s="154"/>
      <c r="BC371" s="154"/>
      <c r="BD371" s="154"/>
      <c r="BE371" s="154"/>
      <c r="BF371" s="154"/>
      <c r="BG371" s="154"/>
      <c r="BH371" s="154"/>
    </row>
    <row r="372" spans="1:60" outlineLevel="1" x14ac:dyDescent="0.2">
      <c r="A372" s="155"/>
      <c r="B372" s="161"/>
      <c r="C372" s="196" t="s">
        <v>59</v>
      </c>
      <c r="D372" s="166"/>
      <c r="E372" s="171">
        <v>3</v>
      </c>
      <c r="F372" s="174"/>
      <c r="G372" s="174"/>
      <c r="H372" s="174"/>
      <c r="I372" s="174"/>
      <c r="J372" s="174"/>
      <c r="K372" s="174"/>
      <c r="L372" s="174"/>
      <c r="M372" s="174"/>
      <c r="N372" s="164"/>
      <c r="O372" s="164"/>
      <c r="P372" s="164"/>
      <c r="Q372" s="164"/>
      <c r="R372" s="164"/>
      <c r="S372" s="164"/>
      <c r="T372" s="165"/>
      <c r="U372" s="164"/>
      <c r="V372" s="154"/>
      <c r="W372" s="154"/>
      <c r="X372" s="154"/>
      <c r="Y372" s="154"/>
      <c r="Z372" s="154"/>
      <c r="AA372" s="154"/>
      <c r="AB372" s="154"/>
      <c r="AC372" s="154"/>
      <c r="AD372" s="154"/>
      <c r="AE372" s="154" t="s">
        <v>133</v>
      </c>
      <c r="AF372" s="154">
        <v>0</v>
      </c>
      <c r="AG372" s="154"/>
      <c r="AH372" s="154"/>
      <c r="AI372" s="154"/>
      <c r="AJ372" s="154"/>
      <c r="AK372" s="154"/>
      <c r="AL372" s="154"/>
      <c r="AM372" s="154"/>
      <c r="AN372" s="154"/>
      <c r="AO372" s="154"/>
      <c r="AP372" s="154"/>
      <c r="AQ372" s="154"/>
      <c r="AR372" s="154"/>
      <c r="AS372" s="154"/>
      <c r="AT372" s="154"/>
      <c r="AU372" s="154"/>
      <c r="AV372" s="154"/>
      <c r="AW372" s="154"/>
      <c r="AX372" s="154"/>
      <c r="AY372" s="154"/>
      <c r="AZ372" s="154"/>
      <c r="BA372" s="154"/>
      <c r="BB372" s="154"/>
      <c r="BC372" s="154"/>
      <c r="BD372" s="154"/>
      <c r="BE372" s="154"/>
      <c r="BF372" s="154"/>
      <c r="BG372" s="154"/>
      <c r="BH372" s="154"/>
    </row>
    <row r="373" spans="1:60" x14ac:dyDescent="0.2">
      <c r="A373" s="156" t="s">
        <v>126</v>
      </c>
      <c r="B373" s="162" t="s">
        <v>89</v>
      </c>
      <c r="C373" s="197" t="s">
        <v>90</v>
      </c>
      <c r="D373" s="167"/>
      <c r="E373" s="172"/>
      <c r="F373" s="175"/>
      <c r="G373" s="175">
        <f>SUMIF(AE374:AE381,"&lt;&gt;NOR",G374:G381)</f>
        <v>0</v>
      </c>
      <c r="H373" s="175"/>
      <c r="I373" s="175">
        <f>SUM(I374:I381)</f>
        <v>0</v>
      </c>
      <c r="J373" s="175"/>
      <c r="K373" s="175">
        <f>SUM(K374:K381)</f>
        <v>0</v>
      </c>
      <c r="L373" s="175"/>
      <c r="M373" s="175">
        <f>SUM(M374:M381)</f>
        <v>0</v>
      </c>
      <c r="N373" s="168"/>
      <c r="O373" s="168">
        <f>SUM(O374:O381)</f>
        <v>0.45479999999999998</v>
      </c>
      <c r="P373" s="168"/>
      <c r="Q373" s="168">
        <f>SUM(Q374:Q381)</f>
        <v>0</v>
      </c>
      <c r="R373" s="168"/>
      <c r="S373" s="168"/>
      <c r="T373" s="169"/>
      <c r="U373" s="168">
        <f>SUM(U374:U381)</f>
        <v>3</v>
      </c>
      <c r="AE373" t="s">
        <v>127</v>
      </c>
    </row>
    <row r="374" spans="1:60" ht="22.5" outlineLevel="1" x14ac:dyDescent="0.2">
      <c r="A374" s="155">
        <v>92</v>
      </c>
      <c r="B374" s="161" t="s">
        <v>518</v>
      </c>
      <c r="C374" s="195" t="s">
        <v>519</v>
      </c>
      <c r="D374" s="163" t="s">
        <v>366</v>
      </c>
      <c r="E374" s="170">
        <v>6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64">
        <v>0</v>
      </c>
      <c r="O374" s="164">
        <f>ROUND(E374*N374,5)</f>
        <v>0</v>
      </c>
      <c r="P374" s="164">
        <v>0</v>
      </c>
      <c r="Q374" s="164">
        <f>ROUND(E374*P374,5)</f>
        <v>0</v>
      </c>
      <c r="R374" s="164"/>
      <c r="S374" s="164"/>
      <c r="T374" s="165">
        <v>0</v>
      </c>
      <c r="U374" s="164">
        <f>ROUND(E374*T374,2)</f>
        <v>0</v>
      </c>
      <c r="V374" s="154"/>
      <c r="W374" s="154"/>
      <c r="X374" s="154"/>
      <c r="Y374" s="154"/>
      <c r="Z374" s="154"/>
      <c r="AA374" s="154"/>
      <c r="AB374" s="154"/>
      <c r="AC374" s="154"/>
      <c r="AD374" s="154"/>
      <c r="AE374" s="154" t="s">
        <v>131</v>
      </c>
      <c r="AF374" s="154"/>
      <c r="AG374" s="154"/>
      <c r="AH374" s="154"/>
      <c r="AI374" s="154"/>
      <c r="AJ374" s="154"/>
      <c r="AK374" s="154"/>
      <c r="AL374" s="154"/>
      <c r="AM374" s="154"/>
      <c r="AN374" s="154"/>
      <c r="AO374" s="154"/>
      <c r="AP374" s="154"/>
      <c r="AQ374" s="154"/>
      <c r="AR374" s="154"/>
      <c r="AS374" s="154"/>
      <c r="AT374" s="154"/>
      <c r="AU374" s="154"/>
      <c r="AV374" s="154"/>
      <c r="AW374" s="154"/>
      <c r="AX374" s="154"/>
      <c r="AY374" s="154"/>
      <c r="AZ374" s="154"/>
      <c r="BA374" s="154"/>
      <c r="BB374" s="154"/>
      <c r="BC374" s="154"/>
      <c r="BD374" s="154"/>
      <c r="BE374" s="154"/>
      <c r="BF374" s="154"/>
      <c r="BG374" s="154"/>
      <c r="BH374" s="154"/>
    </row>
    <row r="375" spans="1:60" outlineLevel="1" x14ac:dyDescent="0.2">
      <c r="A375" s="155"/>
      <c r="B375" s="161"/>
      <c r="C375" s="196" t="s">
        <v>520</v>
      </c>
      <c r="D375" s="166"/>
      <c r="E375" s="171">
        <v>2</v>
      </c>
      <c r="F375" s="174"/>
      <c r="G375" s="174"/>
      <c r="H375" s="174"/>
      <c r="I375" s="174"/>
      <c r="J375" s="174"/>
      <c r="K375" s="174"/>
      <c r="L375" s="174"/>
      <c r="M375" s="174"/>
      <c r="N375" s="164"/>
      <c r="O375" s="164"/>
      <c r="P375" s="164"/>
      <c r="Q375" s="164"/>
      <c r="R375" s="164"/>
      <c r="S375" s="164"/>
      <c r="T375" s="165"/>
      <c r="U375" s="164"/>
      <c r="V375" s="154"/>
      <c r="W375" s="154"/>
      <c r="X375" s="154"/>
      <c r="Y375" s="154"/>
      <c r="Z375" s="154"/>
      <c r="AA375" s="154"/>
      <c r="AB375" s="154"/>
      <c r="AC375" s="154"/>
      <c r="AD375" s="154"/>
      <c r="AE375" s="154" t="s">
        <v>133</v>
      </c>
      <c r="AF375" s="154">
        <v>0</v>
      </c>
      <c r="AG375" s="154"/>
      <c r="AH375" s="154"/>
      <c r="AI375" s="154"/>
      <c r="AJ375" s="154"/>
      <c r="AK375" s="154"/>
      <c r="AL375" s="154"/>
      <c r="AM375" s="154"/>
      <c r="AN375" s="154"/>
      <c r="AO375" s="154"/>
      <c r="AP375" s="154"/>
      <c r="AQ375" s="154"/>
      <c r="AR375" s="154"/>
      <c r="AS375" s="154"/>
      <c r="AT375" s="154"/>
      <c r="AU375" s="154"/>
      <c r="AV375" s="154"/>
      <c r="AW375" s="154"/>
      <c r="AX375" s="154"/>
      <c r="AY375" s="154"/>
      <c r="AZ375" s="154"/>
      <c r="BA375" s="154"/>
      <c r="BB375" s="154"/>
      <c r="BC375" s="154"/>
      <c r="BD375" s="154"/>
      <c r="BE375" s="154"/>
      <c r="BF375" s="154"/>
      <c r="BG375" s="154"/>
      <c r="BH375" s="154"/>
    </row>
    <row r="376" spans="1:60" outlineLevel="1" x14ac:dyDescent="0.2">
      <c r="A376" s="155"/>
      <c r="B376" s="161"/>
      <c r="C376" s="196" t="s">
        <v>521</v>
      </c>
      <c r="D376" s="166"/>
      <c r="E376" s="171">
        <v>2</v>
      </c>
      <c r="F376" s="174"/>
      <c r="G376" s="174"/>
      <c r="H376" s="174"/>
      <c r="I376" s="174"/>
      <c r="J376" s="174"/>
      <c r="K376" s="174"/>
      <c r="L376" s="174"/>
      <c r="M376" s="174"/>
      <c r="N376" s="164"/>
      <c r="O376" s="164"/>
      <c r="P376" s="164"/>
      <c r="Q376" s="164"/>
      <c r="R376" s="164"/>
      <c r="S376" s="164"/>
      <c r="T376" s="165"/>
      <c r="U376" s="164"/>
      <c r="V376" s="154"/>
      <c r="W376" s="154"/>
      <c r="X376" s="154"/>
      <c r="Y376" s="154"/>
      <c r="Z376" s="154"/>
      <c r="AA376" s="154"/>
      <c r="AB376" s="154"/>
      <c r="AC376" s="154"/>
      <c r="AD376" s="154"/>
      <c r="AE376" s="154" t="s">
        <v>133</v>
      </c>
      <c r="AF376" s="154">
        <v>0</v>
      </c>
      <c r="AG376" s="154"/>
      <c r="AH376" s="154"/>
      <c r="AI376" s="154"/>
      <c r="AJ376" s="154"/>
      <c r="AK376" s="154"/>
      <c r="AL376" s="154"/>
      <c r="AM376" s="154"/>
      <c r="AN376" s="154"/>
      <c r="AO376" s="154"/>
      <c r="AP376" s="154"/>
      <c r="AQ376" s="154"/>
      <c r="AR376" s="154"/>
      <c r="AS376" s="154"/>
      <c r="AT376" s="154"/>
      <c r="AU376" s="154"/>
      <c r="AV376" s="154"/>
      <c r="AW376" s="154"/>
      <c r="AX376" s="154"/>
      <c r="AY376" s="154"/>
      <c r="AZ376" s="154"/>
      <c r="BA376" s="154"/>
      <c r="BB376" s="154"/>
      <c r="BC376" s="154"/>
      <c r="BD376" s="154"/>
      <c r="BE376" s="154"/>
      <c r="BF376" s="154"/>
      <c r="BG376" s="154"/>
      <c r="BH376" s="154"/>
    </row>
    <row r="377" spans="1:60" outlineLevel="1" x14ac:dyDescent="0.2">
      <c r="A377" s="155"/>
      <c r="B377" s="161"/>
      <c r="C377" s="196" t="s">
        <v>522</v>
      </c>
      <c r="D377" s="166"/>
      <c r="E377" s="171">
        <v>2</v>
      </c>
      <c r="F377" s="174"/>
      <c r="G377" s="174"/>
      <c r="H377" s="174"/>
      <c r="I377" s="174"/>
      <c r="J377" s="174"/>
      <c r="K377" s="174"/>
      <c r="L377" s="174"/>
      <c r="M377" s="174"/>
      <c r="N377" s="164"/>
      <c r="O377" s="164"/>
      <c r="P377" s="164"/>
      <c r="Q377" s="164"/>
      <c r="R377" s="164"/>
      <c r="S377" s="164"/>
      <c r="T377" s="165"/>
      <c r="U377" s="164"/>
      <c r="V377" s="154"/>
      <c r="W377" s="154"/>
      <c r="X377" s="154"/>
      <c r="Y377" s="154"/>
      <c r="Z377" s="154"/>
      <c r="AA377" s="154"/>
      <c r="AB377" s="154"/>
      <c r="AC377" s="154"/>
      <c r="AD377" s="154"/>
      <c r="AE377" s="154" t="s">
        <v>133</v>
      </c>
      <c r="AF377" s="154">
        <v>0</v>
      </c>
      <c r="AG377" s="154"/>
      <c r="AH377" s="154"/>
      <c r="AI377" s="154"/>
      <c r="AJ377" s="154"/>
      <c r="AK377" s="154"/>
      <c r="AL377" s="154"/>
      <c r="AM377" s="154"/>
      <c r="AN377" s="154"/>
      <c r="AO377" s="154"/>
      <c r="AP377" s="154"/>
      <c r="AQ377" s="154"/>
      <c r="AR377" s="154"/>
      <c r="AS377" s="154"/>
      <c r="AT377" s="154"/>
      <c r="AU377" s="154"/>
      <c r="AV377" s="154"/>
      <c r="AW377" s="154"/>
      <c r="AX377" s="154"/>
      <c r="AY377" s="154"/>
      <c r="AZ377" s="154"/>
      <c r="BA377" s="154"/>
      <c r="BB377" s="154"/>
      <c r="BC377" s="154"/>
      <c r="BD377" s="154"/>
      <c r="BE377" s="154"/>
      <c r="BF377" s="154"/>
      <c r="BG377" s="154"/>
      <c r="BH377" s="154"/>
    </row>
    <row r="378" spans="1:60" ht="22.5" outlineLevel="1" x14ac:dyDescent="0.2">
      <c r="A378" s="155">
        <v>93</v>
      </c>
      <c r="B378" s="161" t="s">
        <v>523</v>
      </c>
      <c r="C378" s="195" t="s">
        <v>524</v>
      </c>
      <c r="D378" s="163" t="s">
        <v>366</v>
      </c>
      <c r="E378" s="170">
        <v>6</v>
      </c>
      <c r="F378" s="173"/>
      <c r="G378" s="174">
        <f>ROUND(E378*F378,2)</f>
        <v>0</v>
      </c>
      <c r="H378" s="173"/>
      <c r="I378" s="174">
        <f>ROUND(E378*H378,2)</f>
        <v>0</v>
      </c>
      <c r="J378" s="173"/>
      <c r="K378" s="174">
        <f>ROUND(E378*J378,2)</f>
        <v>0</v>
      </c>
      <c r="L378" s="174">
        <v>21</v>
      </c>
      <c r="M378" s="174">
        <f>G378*(1+L378/100)</f>
        <v>0</v>
      </c>
      <c r="N378" s="164">
        <v>7.5800000000000006E-2</v>
      </c>
      <c r="O378" s="164">
        <f>ROUND(E378*N378,5)</f>
        <v>0.45479999999999998</v>
      </c>
      <c r="P378" s="164">
        <v>0</v>
      </c>
      <c r="Q378" s="164">
        <f>ROUND(E378*P378,5)</f>
        <v>0</v>
      </c>
      <c r="R378" s="164"/>
      <c r="S378" s="164"/>
      <c r="T378" s="165">
        <v>0.5</v>
      </c>
      <c r="U378" s="164">
        <f>ROUND(E378*T378,2)</f>
        <v>3</v>
      </c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 t="s">
        <v>131</v>
      </c>
      <c r="AF378" s="154"/>
      <c r="AG378" s="154"/>
      <c r="AH378" s="154"/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</row>
    <row r="379" spans="1:60" outlineLevel="1" x14ac:dyDescent="0.2">
      <c r="A379" s="155"/>
      <c r="B379" s="161"/>
      <c r="C379" s="196" t="s">
        <v>520</v>
      </c>
      <c r="D379" s="166"/>
      <c r="E379" s="171">
        <v>2</v>
      </c>
      <c r="F379" s="174"/>
      <c r="G379" s="174"/>
      <c r="H379" s="174"/>
      <c r="I379" s="174"/>
      <c r="J379" s="174"/>
      <c r="K379" s="174"/>
      <c r="L379" s="174"/>
      <c r="M379" s="174"/>
      <c r="N379" s="164"/>
      <c r="O379" s="164"/>
      <c r="P379" s="164"/>
      <c r="Q379" s="164"/>
      <c r="R379" s="164"/>
      <c r="S379" s="164"/>
      <c r="T379" s="165"/>
      <c r="U379" s="164"/>
      <c r="V379" s="154"/>
      <c r="W379" s="154"/>
      <c r="X379" s="154"/>
      <c r="Y379" s="154"/>
      <c r="Z379" s="154"/>
      <c r="AA379" s="154"/>
      <c r="AB379" s="154"/>
      <c r="AC379" s="154"/>
      <c r="AD379" s="154"/>
      <c r="AE379" s="154" t="s">
        <v>133</v>
      </c>
      <c r="AF379" s="154">
        <v>0</v>
      </c>
      <c r="AG379" s="154"/>
      <c r="AH379" s="154"/>
      <c r="AI379" s="154"/>
      <c r="AJ379" s="154"/>
      <c r="AK379" s="154"/>
      <c r="AL379" s="154"/>
      <c r="AM379" s="154"/>
      <c r="AN379" s="154"/>
      <c r="AO379" s="154"/>
      <c r="AP379" s="154"/>
      <c r="AQ379" s="154"/>
      <c r="AR379" s="154"/>
      <c r="AS379" s="154"/>
      <c r="AT379" s="154"/>
      <c r="AU379" s="154"/>
      <c r="AV379" s="154"/>
      <c r="AW379" s="154"/>
      <c r="AX379" s="154"/>
      <c r="AY379" s="154"/>
      <c r="AZ379" s="154"/>
      <c r="BA379" s="154"/>
      <c r="BB379" s="154"/>
      <c r="BC379" s="154"/>
      <c r="BD379" s="154"/>
      <c r="BE379" s="154"/>
      <c r="BF379" s="154"/>
      <c r="BG379" s="154"/>
      <c r="BH379" s="154"/>
    </row>
    <row r="380" spans="1:60" outlineLevel="1" x14ac:dyDescent="0.2">
      <c r="A380" s="155"/>
      <c r="B380" s="161"/>
      <c r="C380" s="196" t="s">
        <v>521</v>
      </c>
      <c r="D380" s="166"/>
      <c r="E380" s="171">
        <v>2</v>
      </c>
      <c r="F380" s="174"/>
      <c r="G380" s="174"/>
      <c r="H380" s="174"/>
      <c r="I380" s="174"/>
      <c r="J380" s="174"/>
      <c r="K380" s="174"/>
      <c r="L380" s="174"/>
      <c r="M380" s="174"/>
      <c r="N380" s="164"/>
      <c r="O380" s="164"/>
      <c r="P380" s="164"/>
      <c r="Q380" s="164"/>
      <c r="R380" s="164"/>
      <c r="S380" s="164"/>
      <c r="T380" s="165"/>
      <c r="U380" s="164"/>
      <c r="V380" s="154"/>
      <c r="W380" s="154"/>
      <c r="X380" s="154"/>
      <c r="Y380" s="154"/>
      <c r="Z380" s="154"/>
      <c r="AA380" s="154"/>
      <c r="AB380" s="154"/>
      <c r="AC380" s="154"/>
      <c r="AD380" s="154"/>
      <c r="AE380" s="154" t="s">
        <v>133</v>
      </c>
      <c r="AF380" s="154">
        <v>0</v>
      </c>
      <c r="AG380" s="154"/>
      <c r="AH380" s="154"/>
      <c r="AI380" s="154"/>
      <c r="AJ380" s="154"/>
      <c r="AK380" s="154"/>
      <c r="AL380" s="154"/>
      <c r="AM380" s="154"/>
      <c r="AN380" s="154"/>
      <c r="AO380" s="154"/>
      <c r="AP380" s="154"/>
      <c r="AQ380" s="154"/>
      <c r="AR380" s="154"/>
      <c r="AS380" s="154"/>
      <c r="AT380" s="154"/>
      <c r="AU380" s="154"/>
      <c r="AV380" s="154"/>
      <c r="AW380" s="154"/>
      <c r="AX380" s="154"/>
      <c r="AY380" s="154"/>
      <c r="AZ380" s="154"/>
      <c r="BA380" s="154"/>
      <c r="BB380" s="154"/>
      <c r="BC380" s="154"/>
      <c r="BD380" s="154"/>
      <c r="BE380" s="154"/>
      <c r="BF380" s="154"/>
      <c r="BG380" s="154"/>
      <c r="BH380" s="154"/>
    </row>
    <row r="381" spans="1:60" outlineLevel="1" x14ac:dyDescent="0.2">
      <c r="A381" s="155"/>
      <c r="B381" s="161"/>
      <c r="C381" s="196" t="s">
        <v>522</v>
      </c>
      <c r="D381" s="166"/>
      <c r="E381" s="171">
        <v>2</v>
      </c>
      <c r="F381" s="174"/>
      <c r="G381" s="174"/>
      <c r="H381" s="174"/>
      <c r="I381" s="174"/>
      <c r="J381" s="174"/>
      <c r="K381" s="174"/>
      <c r="L381" s="174"/>
      <c r="M381" s="174"/>
      <c r="N381" s="164"/>
      <c r="O381" s="164"/>
      <c r="P381" s="164"/>
      <c r="Q381" s="164"/>
      <c r="R381" s="164"/>
      <c r="S381" s="164"/>
      <c r="T381" s="165"/>
      <c r="U381" s="164"/>
      <c r="V381" s="154"/>
      <c r="W381" s="154"/>
      <c r="X381" s="154"/>
      <c r="Y381" s="154"/>
      <c r="Z381" s="154"/>
      <c r="AA381" s="154"/>
      <c r="AB381" s="154"/>
      <c r="AC381" s="154"/>
      <c r="AD381" s="154"/>
      <c r="AE381" s="154" t="s">
        <v>133</v>
      </c>
      <c r="AF381" s="154">
        <v>0</v>
      </c>
      <c r="AG381" s="154"/>
      <c r="AH381" s="154"/>
      <c r="AI381" s="154"/>
      <c r="AJ381" s="154"/>
      <c r="AK381" s="154"/>
      <c r="AL381" s="154"/>
      <c r="AM381" s="154"/>
      <c r="AN381" s="154"/>
      <c r="AO381" s="154"/>
      <c r="AP381" s="154"/>
      <c r="AQ381" s="154"/>
      <c r="AR381" s="154"/>
      <c r="AS381" s="154"/>
      <c r="AT381" s="154"/>
      <c r="AU381" s="154"/>
      <c r="AV381" s="154"/>
      <c r="AW381" s="154"/>
      <c r="AX381" s="154"/>
      <c r="AY381" s="154"/>
      <c r="AZ381" s="154"/>
      <c r="BA381" s="154"/>
      <c r="BB381" s="154"/>
      <c r="BC381" s="154"/>
      <c r="BD381" s="154"/>
      <c r="BE381" s="154"/>
      <c r="BF381" s="154"/>
      <c r="BG381" s="154"/>
      <c r="BH381" s="154"/>
    </row>
    <row r="382" spans="1:60" x14ac:dyDescent="0.2">
      <c r="A382" s="156" t="s">
        <v>126</v>
      </c>
      <c r="B382" s="162" t="s">
        <v>91</v>
      </c>
      <c r="C382" s="197" t="s">
        <v>92</v>
      </c>
      <c r="D382" s="167"/>
      <c r="E382" s="172"/>
      <c r="F382" s="175"/>
      <c r="G382" s="175">
        <f>SUMIF(AE383:AE437,"&lt;&gt;NOR",G383:G437)</f>
        <v>0</v>
      </c>
      <c r="H382" s="175"/>
      <c r="I382" s="175">
        <f>SUM(I383:I437)</f>
        <v>0</v>
      </c>
      <c r="J382" s="175"/>
      <c r="K382" s="175">
        <f>SUM(K383:K437)</f>
        <v>0</v>
      </c>
      <c r="L382" s="175"/>
      <c r="M382" s="175">
        <f>SUM(M383:M437)</f>
        <v>0</v>
      </c>
      <c r="N382" s="168"/>
      <c r="O382" s="168">
        <f>SUM(O383:O437)</f>
        <v>1.19363</v>
      </c>
      <c r="P382" s="168"/>
      <c r="Q382" s="168">
        <f>SUM(Q383:Q437)</f>
        <v>0.66239999999999999</v>
      </c>
      <c r="R382" s="168"/>
      <c r="S382" s="168"/>
      <c r="T382" s="169"/>
      <c r="U382" s="168">
        <f>SUM(U383:U437)</f>
        <v>301.2</v>
      </c>
      <c r="AE382" t="s">
        <v>127</v>
      </c>
    </row>
    <row r="383" spans="1:60" outlineLevel="1" x14ac:dyDescent="0.2">
      <c r="A383" s="155">
        <v>94</v>
      </c>
      <c r="B383" s="161" t="s">
        <v>525</v>
      </c>
      <c r="C383" s="195" t="s">
        <v>526</v>
      </c>
      <c r="D383" s="163" t="s">
        <v>195</v>
      </c>
      <c r="E383" s="170">
        <v>150.21999999999997</v>
      </c>
      <c r="F383" s="173"/>
      <c r="G383" s="174">
        <f>ROUND(E383*F383,2)</f>
        <v>0</v>
      </c>
      <c r="H383" s="173"/>
      <c r="I383" s="174">
        <f>ROUND(E383*H383,2)</f>
        <v>0</v>
      </c>
      <c r="J383" s="173"/>
      <c r="K383" s="174">
        <f>ROUND(E383*J383,2)</f>
        <v>0</v>
      </c>
      <c r="L383" s="174">
        <v>21</v>
      </c>
      <c r="M383" s="174">
        <f>G383*(1+L383/100)</f>
        <v>0</v>
      </c>
      <c r="N383" s="164">
        <v>4.0400000000000002E-3</v>
      </c>
      <c r="O383" s="164">
        <f>ROUND(E383*N383,5)</f>
        <v>0.60689000000000004</v>
      </c>
      <c r="P383" s="164">
        <v>0</v>
      </c>
      <c r="Q383" s="164">
        <f>ROUND(E383*P383,5)</f>
        <v>0</v>
      </c>
      <c r="R383" s="164"/>
      <c r="S383" s="164"/>
      <c r="T383" s="165">
        <v>0.88027</v>
      </c>
      <c r="U383" s="164">
        <f>ROUND(E383*T383,2)</f>
        <v>132.22999999999999</v>
      </c>
      <c r="V383" s="154"/>
      <c r="W383" s="154"/>
      <c r="X383" s="154"/>
      <c r="Y383" s="154"/>
      <c r="Z383" s="154"/>
      <c r="AA383" s="154"/>
      <c r="AB383" s="154"/>
      <c r="AC383" s="154"/>
      <c r="AD383" s="154"/>
      <c r="AE383" s="154" t="s">
        <v>152</v>
      </c>
      <c r="AF383" s="154"/>
      <c r="AG383" s="154"/>
      <c r="AH383" s="154"/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154"/>
      <c r="AT383" s="154"/>
      <c r="AU383" s="154"/>
      <c r="AV383" s="154"/>
      <c r="AW383" s="154"/>
      <c r="AX383" s="154"/>
      <c r="AY383" s="154"/>
      <c r="AZ383" s="154"/>
      <c r="BA383" s="154"/>
      <c r="BB383" s="154"/>
      <c r="BC383" s="154"/>
      <c r="BD383" s="154"/>
      <c r="BE383" s="154"/>
      <c r="BF383" s="154"/>
      <c r="BG383" s="154"/>
      <c r="BH383" s="154"/>
    </row>
    <row r="384" spans="1:60" outlineLevel="1" x14ac:dyDescent="0.2">
      <c r="A384" s="155"/>
      <c r="B384" s="161"/>
      <c r="C384" s="196" t="s">
        <v>527</v>
      </c>
      <c r="D384" s="166"/>
      <c r="E384" s="171">
        <v>35.4</v>
      </c>
      <c r="F384" s="174"/>
      <c r="G384" s="174"/>
      <c r="H384" s="174"/>
      <c r="I384" s="174"/>
      <c r="J384" s="174"/>
      <c r="K384" s="174"/>
      <c r="L384" s="174"/>
      <c r="M384" s="174"/>
      <c r="N384" s="164"/>
      <c r="O384" s="164"/>
      <c r="P384" s="164"/>
      <c r="Q384" s="164"/>
      <c r="R384" s="164"/>
      <c r="S384" s="164"/>
      <c r="T384" s="165"/>
      <c r="U384" s="164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 t="s">
        <v>133</v>
      </c>
      <c r="AF384" s="154">
        <v>0</v>
      </c>
      <c r="AG384" s="154"/>
      <c r="AH384" s="154"/>
      <c r="AI384" s="154"/>
      <c r="AJ384" s="154"/>
      <c r="AK384" s="154"/>
      <c r="AL384" s="154"/>
      <c r="AM384" s="154"/>
      <c r="AN384" s="154"/>
      <c r="AO384" s="154"/>
      <c r="AP384" s="154"/>
      <c r="AQ384" s="154"/>
      <c r="AR384" s="154"/>
      <c r="AS384" s="154"/>
      <c r="AT384" s="154"/>
      <c r="AU384" s="154"/>
      <c r="AV384" s="154"/>
      <c r="AW384" s="154"/>
      <c r="AX384" s="154"/>
      <c r="AY384" s="154"/>
      <c r="AZ384" s="154"/>
      <c r="BA384" s="154"/>
      <c r="BB384" s="154"/>
      <c r="BC384" s="154"/>
      <c r="BD384" s="154"/>
      <c r="BE384" s="154"/>
      <c r="BF384" s="154"/>
      <c r="BG384" s="154"/>
      <c r="BH384" s="154"/>
    </row>
    <row r="385" spans="1:60" outlineLevel="1" x14ac:dyDescent="0.2">
      <c r="A385" s="155"/>
      <c r="B385" s="161"/>
      <c r="C385" s="196" t="s">
        <v>528</v>
      </c>
      <c r="D385" s="166"/>
      <c r="E385" s="171">
        <v>27.6</v>
      </c>
      <c r="F385" s="174"/>
      <c r="G385" s="174"/>
      <c r="H385" s="174"/>
      <c r="I385" s="174"/>
      <c r="J385" s="174"/>
      <c r="K385" s="174"/>
      <c r="L385" s="174"/>
      <c r="M385" s="174"/>
      <c r="N385" s="164"/>
      <c r="O385" s="164"/>
      <c r="P385" s="164"/>
      <c r="Q385" s="164"/>
      <c r="R385" s="164"/>
      <c r="S385" s="164"/>
      <c r="T385" s="165"/>
      <c r="U385" s="164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 t="s">
        <v>133</v>
      </c>
      <c r="AF385" s="154">
        <v>0</v>
      </c>
      <c r="AG385" s="154"/>
      <c r="AH385" s="154"/>
      <c r="AI385" s="154"/>
      <c r="AJ385" s="154"/>
      <c r="AK385" s="154"/>
      <c r="AL385" s="154"/>
      <c r="AM385" s="154"/>
      <c r="AN385" s="154"/>
      <c r="AO385" s="154"/>
      <c r="AP385" s="154"/>
      <c r="AQ385" s="154"/>
      <c r="AR385" s="154"/>
      <c r="AS385" s="154"/>
      <c r="AT385" s="154"/>
      <c r="AU385" s="154"/>
      <c r="AV385" s="154"/>
      <c r="AW385" s="154"/>
      <c r="AX385" s="154"/>
      <c r="AY385" s="154"/>
      <c r="AZ385" s="154"/>
      <c r="BA385" s="154"/>
      <c r="BB385" s="154"/>
      <c r="BC385" s="154"/>
      <c r="BD385" s="154"/>
      <c r="BE385" s="154"/>
      <c r="BF385" s="154"/>
      <c r="BG385" s="154"/>
      <c r="BH385" s="154"/>
    </row>
    <row r="386" spans="1:60" outlineLevel="1" x14ac:dyDescent="0.2">
      <c r="A386" s="155"/>
      <c r="B386" s="161"/>
      <c r="C386" s="196" t="s">
        <v>529</v>
      </c>
      <c r="D386" s="166"/>
      <c r="E386" s="171">
        <v>1</v>
      </c>
      <c r="F386" s="174"/>
      <c r="G386" s="174"/>
      <c r="H386" s="174"/>
      <c r="I386" s="174"/>
      <c r="J386" s="174"/>
      <c r="K386" s="174"/>
      <c r="L386" s="174"/>
      <c r="M386" s="174"/>
      <c r="N386" s="164"/>
      <c r="O386" s="164"/>
      <c r="P386" s="164"/>
      <c r="Q386" s="164"/>
      <c r="R386" s="164"/>
      <c r="S386" s="164"/>
      <c r="T386" s="165"/>
      <c r="U386" s="16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 t="s">
        <v>133</v>
      </c>
      <c r="AF386" s="154">
        <v>0</v>
      </c>
      <c r="AG386" s="154"/>
      <c r="AH386" s="154"/>
      <c r="AI386" s="154"/>
      <c r="AJ386" s="154"/>
      <c r="AK386" s="154"/>
      <c r="AL386" s="154"/>
      <c r="AM386" s="154"/>
      <c r="AN386" s="154"/>
      <c r="AO386" s="154"/>
      <c r="AP386" s="154"/>
      <c r="AQ386" s="154"/>
      <c r="AR386" s="154"/>
      <c r="AS386" s="154"/>
      <c r="AT386" s="154"/>
      <c r="AU386" s="154"/>
      <c r="AV386" s="154"/>
      <c r="AW386" s="154"/>
      <c r="AX386" s="154"/>
      <c r="AY386" s="154"/>
      <c r="AZ386" s="154"/>
      <c r="BA386" s="154"/>
      <c r="BB386" s="154"/>
      <c r="BC386" s="154"/>
      <c r="BD386" s="154"/>
      <c r="BE386" s="154"/>
      <c r="BF386" s="154"/>
      <c r="BG386" s="154"/>
      <c r="BH386" s="154"/>
    </row>
    <row r="387" spans="1:60" outlineLevel="1" x14ac:dyDescent="0.2">
      <c r="A387" s="155"/>
      <c r="B387" s="161"/>
      <c r="C387" s="196" t="s">
        <v>530</v>
      </c>
      <c r="D387" s="166"/>
      <c r="E387" s="171">
        <v>12.97</v>
      </c>
      <c r="F387" s="174"/>
      <c r="G387" s="174"/>
      <c r="H387" s="174"/>
      <c r="I387" s="174"/>
      <c r="J387" s="174"/>
      <c r="K387" s="174"/>
      <c r="L387" s="174"/>
      <c r="M387" s="174"/>
      <c r="N387" s="164"/>
      <c r="O387" s="164"/>
      <c r="P387" s="164"/>
      <c r="Q387" s="164"/>
      <c r="R387" s="164"/>
      <c r="S387" s="164"/>
      <c r="T387" s="165"/>
      <c r="U387" s="164"/>
      <c r="V387" s="154"/>
      <c r="W387" s="154"/>
      <c r="X387" s="154"/>
      <c r="Y387" s="154"/>
      <c r="Z387" s="154"/>
      <c r="AA387" s="154"/>
      <c r="AB387" s="154"/>
      <c r="AC387" s="154"/>
      <c r="AD387" s="154"/>
      <c r="AE387" s="154" t="s">
        <v>133</v>
      </c>
      <c r="AF387" s="154">
        <v>0</v>
      </c>
      <c r="AG387" s="154"/>
      <c r="AH387" s="154"/>
      <c r="AI387" s="154"/>
      <c r="AJ387" s="154"/>
      <c r="AK387" s="154"/>
      <c r="AL387" s="154"/>
      <c r="AM387" s="154"/>
      <c r="AN387" s="154"/>
      <c r="AO387" s="154"/>
      <c r="AP387" s="154"/>
      <c r="AQ387" s="154"/>
      <c r="AR387" s="154"/>
      <c r="AS387" s="154"/>
      <c r="AT387" s="154"/>
      <c r="AU387" s="154"/>
      <c r="AV387" s="154"/>
      <c r="AW387" s="154"/>
      <c r="AX387" s="154"/>
      <c r="AY387" s="154"/>
      <c r="AZ387" s="154"/>
      <c r="BA387" s="154"/>
      <c r="BB387" s="154"/>
      <c r="BC387" s="154"/>
      <c r="BD387" s="154"/>
      <c r="BE387" s="154"/>
      <c r="BF387" s="154"/>
      <c r="BG387" s="154"/>
      <c r="BH387" s="154"/>
    </row>
    <row r="388" spans="1:60" outlineLevel="1" x14ac:dyDescent="0.2">
      <c r="A388" s="155"/>
      <c r="B388" s="161"/>
      <c r="C388" s="196" t="s">
        <v>531</v>
      </c>
      <c r="D388" s="166"/>
      <c r="E388" s="171">
        <v>9.66</v>
      </c>
      <c r="F388" s="174"/>
      <c r="G388" s="174"/>
      <c r="H388" s="174"/>
      <c r="I388" s="174"/>
      <c r="J388" s="174"/>
      <c r="K388" s="174"/>
      <c r="L388" s="174"/>
      <c r="M388" s="174"/>
      <c r="N388" s="164"/>
      <c r="O388" s="164"/>
      <c r="P388" s="164"/>
      <c r="Q388" s="164"/>
      <c r="R388" s="164"/>
      <c r="S388" s="164"/>
      <c r="T388" s="165"/>
      <c r="U388" s="164"/>
      <c r="V388" s="154"/>
      <c r="W388" s="154"/>
      <c r="X388" s="154"/>
      <c r="Y388" s="154"/>
      <c r="Z388" s="154"/>
      <c r="AA388" s="154"/>
      <c r="AB388" s="154"/>
      <c r="AC388" s="154"/>
      <c r="AD388" s="154"/>
      <c r="AE388" s="154" t="s">
        <v>133</v>
      </c>
      <c r="AF388" s="154">
        <v>0</v>
      </c>
      <c r="AG388" s="154"/>
      <c r="AH388" s="154"/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</row>
    <row r="389" spans="1:60" outlineLevel="1" x14ac:dyDescent="0.2">
      <c r="A389" s="155"/>
      <c r="B389" s="161"/>
      <c r="C389" s="196" t="s">
        <v>258</v>
      </c>
      <c r="D389" s="166"/>
      <c r="E389" s="171"/>
      <c r="F389" s="174"/>
      <c r="G389" s="174"/>
      <c r="H389" s="174"/>
      <c r="I389" s="174"/>
      <c r="J389" s="174"/>
      <c r="K389" s="174"/>
      <c r="L389" s="174"/>
      <c r="M389" s="174"/>
      <c r="N389" s="164"/>
      <c r="O389" s="164"/>
      <c r="P389" s="164"/>
      <c r="Q389" s="164"/>
      <c r="R389" s="164"/>
      <c r="S389" s="164"/>
      <c r="T389" s="165"/>
      <c r="U389" s="164"/>
      <c r="V389" s="154"/>
      <c r="W389" s="154"/>
      <c r="X389" s="154"/>
      <c r="Y389" s="154"/>
      <c r="Z389" s="154"/>
      <c r="AA389" s="154"/>
      <c r="AB389" s="154"/>
      <c r="AC389" s="154"/>
      <c r="AD389" s="154"/>
      <c r="AE389" s="154" t="s">
        <v>133</v>
      </c>
      <c r="AF389" s="154">
        <v>0</v>
      </c>
      <c r="AG389" s="154"/>
      <c r="AH389" s="154"/>
      <c r="AI389" s="154"/>
      <c r="AJ389" s="154"/>
      <c r="AK389" s="154"/>
      <c r="AL389" s="154"/>
      <c r="AM389" s="154"/>
      <c r="AN389" s="154"/>
      <c r="AO389" s="154"/>
      <c r="AP389" s="154"/>
      <c r="AQ389" s="154"/>
      <c r="AR389" s="154"/>
      <c r="AS389" s="154"/>
      <c r="AT389" s="154"/>
      <c r="AU389" s="154"/>
      <c r="AV389" s="154"/>
      <c r="AW389" s="154"/>
      <c r="AX389" s="154"/>
      <c r="AY389" s="154"/>
      <c r="AZ389" s="154"/>
      <c r="BA389" s="154"/>
      <c r="BB389" s="154"/>
      <c r="BC389" s="154"/>
      <c r="BD389" s="154"/>
      <c r="BE389" s="154"/>
      <c r="BF389" s="154"/>
      <c r="BG389" s="154"/>
      <c r="BH389" s="154"/>
    </row>
    <row r="390" spans="1:60" outlineLevel="1" x14ac:dyDescent="0.2">
      <c r="A390" s="155"/>
      <c r="B390" s="161"/>
      <c r="C390" s="196" t="s">
        <v>532</v>
      </c>
      <c r="D390" s="166"/>
      <c r="E390" s="171">
        <v>15.3</v>
      </c>
      <c r="F390" s="174"/>
      <c r="G390" s="174"/>
      <c r="H390" s="174"/>
      <c r="I390" s="174"/>
      <c r="J390" s="174"/>
      <c r="K390" s="174"/>
      <c r="L390" s="174"/>
      <c r="M390" s="174"/>
      <c r="N390" s="164"/>
      <c r="O390" s="164"/>
      <c r="P390" s="164"/>
      <c r="Q390" s="164"/>
      <c r="R390" s="164"/>
      <c r="S390" s="164"/>
      <c r="T390" s="165"/>
      <c r="U390" s="164"/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 t="s">
        <v>133</v>
      </c>
      <c r="AF390" s="154">
        <v>0</v>
      </c>
      <c r="AG390" s="154"/>
      <c r="AH390" s="154"/>
      <c r="AI390" s="154"/>
      <c r="AJ390" s="154"/>
      <c r="AK390" s="154"/>
      <c r="AL390" s="154"/>
      <c r="AM390" s="154"/>
      <c r="AN390" s="154"/>
      <c r="AO390" s="154"/>
      <c r="AP390" s="154"/>
      <c r="AQ390" s="154"/>
      <c r="AR390" s="154"/>
      <c r="AS390" s="154"/>
      <c r="AT390" s="154"/>
      <c r="AU390" s="154"/>
      <c r="AV390" s="154"/>
      <c r="AW390" s="154"/>
      <c r="AX390" s="154"/>
      <c r="AY390" s="154"/>
      <c r="AZ390" s="154"/>
      <c r="BA390" s="154"/>
      <c r="BB390" s="154"/>
      <c r="BC390" s="154"/>
      <c r="BD390" s="154"/>
      <c r="BE390" s="154"/>
      <c r="BF390" s="154"/>
      <c r="BG390" s="154"/>
      <c r="BH390" s="154"/>
    </row>
    <row r="391" spans="1:60" outlineLevel="1" x14ac:dyDescent="0.2">
      <c r="A391" s="155"/>
      <c r="B391" s="161"/>
      <c r="C391" s="196" t="s">
        <v>533</v>
      </c>
      <c r="D391" s="166"/>
      <c r="E391" s="171">
        <v>27.97</v>
      </c>
      <c r="F391" s="174"/>
      <c r="G391" s="174"/>
      <c r="H391" s="174"/>
      <c r="I391" s="174"/>
      <c r="J391" s="174"/>
      <c r="K391" s="174"/>
      <c r="L391" s="174"/>
      <c r="M391" s="174"/>
      <c r="N391" s="164"/>
      <c r="O391" s="164"/>
      <c r="P391" s="164"/>
      <c r="Q391" s="164"/>
      <c r="R391" s="164"/>
      <c r="S391" s="164"/>
      <c r="T391" s="165"/>
      <c r="U391" s="164"/>
      <c r="V391" s="154"/>
      <c r="W391" s="154"/>
      <c r="X391" s="154"/>
      <c r="Y391" s="154"/>
      <c r="Z391" s="154"/>
      <c r="AA391" s="154"/>
      <c r="AB391" s="154"/>
      <c r="AC391" s="154"/>
      <c r="AD391" s="154"/>
      <c r="AE391" s="154" t="s">
        <v>133</v>
      </c>
      <c r="AF391" s="154">
        <v>0</v>
      </c>
      <c r="AG391" s="154"/>
      <c r="AH391" s="154"/>
      <c r="AI391" s="154"/>
      <c r="AJ391" s="154"/>
      <c r="AK391" s="154"/>
      <c r="AL391" s="154"/>
      <c r="AM391" s="154"/>
      <c r="AN391" s="154"/>
      <c r="AO391" s="154"/>
      <c r="AP391" s="154"/>
      <c r="AQ391" s="154"/>
      <c r="AR391" s="154"/>
      <c r="AS391" s="154"/>
      <c r="AT391" s="154"/>
      <c r="AU391" s="154"/>
      <c r="AV391" s="154"/>
      <c r="AW391" s="154"/>
      <c r="AX391" s="154"/>
      <c r="AY391" s="154"/>
      <c r="AZ391" s="154"/>
      <c r="BA391" s="154"/>
      <c r="BB391" s="154"/>
      <c r="BC391" s="154"/>
      <c r="BD391" s="154"/>
      <c r="BE391" s="154"/>
      <c r="BF391" s="154"/>
      <c r="BG391" s="154"/>
      <c r="BH391" s="154"/>
    </row>
    <row r="392" spans="1:60" outlineLevel="1" x14ac:dyDescent="0.2">
      <c r="A392" s="155"/>
      <c r="B392" s="161"/>
      <c r="C392" s="196" t="s">
        <v>534</v>
      </c>
      <c r="D392" s="166"/>
      <c r="E392" s="171">
        <v>20.32</v>
      </c>
      <c r="F392" s="174"/>
      <c r="G392" s="174"/>
      <c r="H392" s="174"/>
      <c r="I392" s="174"/>
      <c r="J392" s="174"/>
      <c r="K392" s="174"/>
      <c r="L392" s="174"/>
      <c r="M392" s="174"/>
      <c r="N392" s="164"/>
      <c r="O392" s="164"/>
      <c r="P392" s="164"/>
      <c r="Q392" s="164"/>
      <c r="R392" s="164"/>
      <c r="S392" s="164"/>
      <c r="T392" s="165"/>
      <c r="U392" s="164"/>
      <c r="V392" s="154"/>
      <c r="W392" s="154"/>
      <c r="X392" s="154"/>
      <c r="Y392" s="154"/>
      <c r="Z392" s="154"/>
      <c r="AA392" s="154"/>
      <c r="AB392" s="154"/>
      <c r="AC392" s="154"/>
      <c r="AD392" s="154"/>
      <c r="AE392" s="154" t="s">
        <v>133</v>
      </c>
      <c r="AF392" s="154">
        <v>0</v>
      </c>
      <c r="AG392" s="154"/>
      <c r="AH392" s="154"/>
      <c r="AI392" s="154"/>
      <c r="AJ392" s="154"/>
      <c r="AK392" s="154"/>
      <c r="AL392" s="154"/>
      <c r="AM392" s="154"/>
      <c r="AN392" s="154"/>
      <c r="AO392" s="154"/>
      <c r="AP392" s="154"/>
      <c r="AQ392" s="154"/>
      <c r="AR392" s="154"/>
      <c r="AS392" s="154"/>
      <c r="AT392" s="154"/>
      <c r="AU392" s="154"/>
      <c r="AV392" s="154"/>
      <c r="AW392" s="154"/>
      <c r="AX392" s="154"/>
      <c r="AY392" s="154"/>
      <c r="AZ392" s="154"/>
      <c r="BA392" s="154"/>
      <c r="BB392" s="154"/>
      <c r="BC392" s="154"/>
      <c r="BD392" s="154"/>
      <c r="BE392" s="154"/>
      <c r="BF392" s="154"/>
      <c r="BG392" s="154"/>
      <c r="BH392" s="154"/>
    </row>
    <row r="393" spans="1:60" outlineLevel="1" x14ac:dyDescent="0.2">
      <c r="A393" s="155">
        <v>95</v>
      </c>
      <c r="B393" s="161" t="s">
        <v>535</v>
      </c>
      <c r="C393" s="195" t="s">
        <v>536</v>
      </c>
      <c r="D393" s="163" t="s">
        <v>195</v>
      </c>
      <c r="E393" s="170">
        <v>53.85</v>
      </c>
      <c r="F393" s="173"/>
      <c r="G393" s="174">
        <f>ROUND(E393*F393,2)</f>
        <v>0</v>
      </c>
      <c r="H393" s="173"/>
      <c r="I393" s="174">
        <f>ROUND(E393*H393,2)</f>
        <v>0</v>
      </c>
      <c r="J393" s="173"/>
      <c r="K393" s="174">
        <f>ROUND(E393*J393,2)</f>
        <v>0</v>
      </c>
      <c r="L393" s="174">
        <v>21</v>
      </c>
      <c r="M393" s="174">
        <f>G393*(1+L393/100)</f>
        <v>0</v>
      </c>
      <c r="N393" s="164">
        <v>2.66E-3</v>
      </c>
      <c r="O393" s="164">
        <f>ROUND(E393*N393,5)</f>
        <v>0.14324000000000001</v>
      </c>
      <c r="P393" s="164">
        <v>0</v>
      </c>
      <c r="Q393" s="164">
        <f>ROUND(E393*P393,5)</f>
        <v>0</v>
      </c>
      <c r="R393" s="164"/>
      <c r="S393" s="164"/>
      <c r="T393" s="165">
        <v>0.51561999999999997</v>
      </c>
      <c r="U393" s="164">
        <f>ROUND(E393*T393,2)</f>
        <v>27.77</v>
      </c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 t="s">
        <v>152</v>
      </c>
      <c r="AF393" s="154"/>
      <c r="AG393" s="154"/>
      <c r="AH393" s="154"/>
      <c r="AI393" s="154"/>
      <c r="AJ393" s="154"/>
      <c r="AK393" s="154"/>
      <c r="AL393" s="154"/>
      <c r="AM393" s="154"/>
      <c r="AN393" s="154"/>
      <c r="AO393" s="154"/>
      <c r="AP393" s="154"/>
      <c r="AQ393" s="154"/>
      <c r="AR393" s="154"/>
      <c r="AS393" s="154"/>
      <c r="AT393" s="154"/>
      <c r="AU393" s="154"/>
      <c r="AV393" s="154"/>
      <c r="AW393" s="154"/>
      <c r="AX393" s="154"/>
      <c r="AY393" s="154"/>
      <c r="AZ393" s="154"/>
      <c r="BA393" s="154"/>
      <c r="BB393" s="154"/>
      <c r="BC393" s="154"/>
      <c r="BD393" s="154"/>
      <c r="BE393" s="154"/>
      <c r="BF393" s="154"/>
      <c r="BG393" s="154"/>
      <c r="BH393" s="154"/>
    </row>
    <row r="394" spans="1:60" outlineLevel="1" x14ac:dyDescent="0.2">
      <c r="A394" s="155"/>
      <c r="B394" s="161"/>
      <c r="C394" s="196" t="s">
        <v>537</v>
      </c>
      <c r="D394" s="166"/>
      <c r="E394" s="171">
        <v>26.65</v>
      </c>
      <c r="F394" s="174"/>
      <c r="G394" s="174"/>
      <c r="H394" s="174"/>
      <c r="I394" s="174"/>
      <c r="J394" s="174"/>
      <c r="K394" s="174"/>
      <c r="L394" s="174"/>
      <c r="M394" s="174"/>
      <c r="N394" s="164"/>
      <c r="O394" s="164"/>
      <c r="P394" s="164"/>
      <c r="Q394" s="164"/>
      <c r="R394" s="164"/>
      <c r="S394" s="164"/>
      <c r="T394" s="165"/>
      <c r="U394" s="164"/>
      <c r="V394" s="154"/>
      <c r="W394" s="154"/>
      <c r="X394" s="154"/>
      <c r="Y394" s="154"/>
      <c r="Z394" s="154"/>
      <c r="AA394" s="154"/>
      <c r="AB394" s="154"/>
      <c r="AC394" s="154"/>
      <c r="AD394" s="154"/>
      <c r="AE394" s="154" t="s">
        <v>133</v>
      </c>
      <c r="AF394" s="154">
        <v>0</v>
      </c>
      <c r="AG394" s="154"/>
      <c r="AH394" s="154"/>
      <c r="AI394" s="154"/>
      <c r="AJ394" s="154"/>
      <c r="AK394" s="154"/>
      <c r="AL394" s="154"/>
      <c r="AM394" s="154"/>
      <c r="AN394" s="154"/>
      <c r="AO394" s="154"/>
      <c r="AP394" s="154"/>
      <c r="AQ394" s="154"/>
      <c r="AR394" s="154"/>
      <c r="AS394" s="154"/>
      <c r="AT394" s="154"/>
      <c r="AU394" s="154"/>
      <c r="AV394" s="154"/>
      <c r="AW394" s="154"/>
      <c r="AX394" s="154"/>
      <c r="AY394" s="154"/>
      <c r="AZ394" s="154"/>
      <c r="BA394" s="154"/>
      <c r="BB394" s="154"/>
      <c r="BC394" s="154"/>
      <c r="BD394" s="154"/>
      <c r="BE394" s="154"/>
      <c r="BF394" s="154"/>
      <c r="BG394" s="154"/>
      <c r="BH394" s="154"/>
    </row>
    <row r="395" spans="1:60" outlineLevel="1" x14ac:dyDescent="0.2">
      <c r="A395" s="155"/>
      <c r="B395" s="161"/>
      <c r="C395" s="196" t="s">
        <v>500</v>
      </c>
      <c r="D395" s="166"/>
      <c r="E395" s="171">
        <v>27.2</v>
      </c>
      <c r="F395" s="174"/>
      <c r="G395" s="174"/>
      <c r="H395" s="174"/>
      <c r="I395" s="174"/>
      <c r="J395" s="174"/>
      <c r="K395" s="174"/>
      <c r="L395" s="174"/>
      <c r="M395" s="174"/>
      <c r="N395" s="164"/>
      <c r="O395" s="164"/>
      <c r="P395" s="164"/>
      <c r="Q395" s="164"/>
      <c r="R395" s="164"/>
      <c r="S395" s="164"/>
      <c r="T395" s="165"/>
      <c r="U395" s="164"/>
      <c r="V395" s="154"/>
      <c r="W395" s="154"/>
      <c r="X395" s="154"/>
      <c r="Y395" s="154"/>
      <c r="Z395" s="154"/>
      <c r="AA395" s="154"/>
      <c r="AB395" s="154"/>
      <c r="AC395" s="154"/>
      <c r="AD395" s="154"/>
      <c r="AE395" s="154" t="s">
        <v>133</v>
      </c>
      <c r="AF395" s="154">
        <v>0</v>
      </c>
      <c r="AG395" s="154"/>
      <c r="AH395" s="154"/>
      <c r="AI395" s="154"/>
      <c r="AJ395" s="154"/>
      <c r="AK395" s="154"/>
      <c r="AL395" s="154"/>
      <c r="AM395" s="154"/>
      <c r="AN395" s="154"/>
      <c r="AO395" s="154"/>
      <c r="AP395" s="154"/>
      <c r="AQ395" s="154"/>
      <c r="AR395" s="154"/>
      <c r="AS395" s="154"/>
      <c r="AT395" s="154"/>
      <c r="AU395" s="154"/>
      <c r="AV395" s="154"/>
      <c r="AW395" s="154"/>
      <c r="AX395" s="154"/>
      <c r="AY395" s="154"/>
      <c r="AZ395" s="154"/>
      <c r="BA395" s="154"/>
      <c r="BB395" s="154"/>
      <c r="BC395" s="154"/>
      <c r="BD395" s="154"/>
      <c r="BE395" s="154"/>
      <c r="BF395" s="154"/>
      <c r="BG395" s="154"/>
      <c r="BH395" s="154"/>
    </row>
    <row r="396" spans="1:60" ht="22.5" outlineLevel="1" x14ac:dyDescent="0.2">
      <c r="A396" s="155">
        <v>96</v>
      </c>
      <c r="B396" s="161" t="s">
        <v>538</v>
      </c>
      <c r="C396" s="195" t="s">
        <v>539</v>
      </c>
      <c r="D396" s="163" t="s">
        <v>195</v>
      </c>
      <c r="E396" s="170">
        <v>23.25</v>
      </c>
      <c r="F396" s="173"/>
      <c r="G396" s="174">
        <f>ROUND(E396*F396,2)</f>
        <v>0</v>
      </c>
      <c r="H396" s="173"/>
      <c r="I396" s="174">
        <f>ROUND(E396*H396,2)</f>
        <v>0</v>
      </c>
      <c r="J396" s="173"/>
      <c r="K396" s="174">
        <f>ROUND(E396*J396,2)</f>
        <v>0</v>
      </c>
      <c r="L396" s="174">
        <v>21</v>
      </c>
      <c r="M396" s="174">
        <f>G396*(1+L396/100)</f>
        <v>0</v>
      </c>
      <c r="N396" s="164">
        <v>2.7899999999999999E-3</v>
      </c>
      <c r="O396" s="164">
        <f>ROUND(E396*N396,5)</f>
        <v>6.4869999999999997E-2</v>
      </c>
      <c r="P396" s="164">
        <v>0</v>
      </c>
      <c r="Q396" s="164">
        <f>ROUND(E396*P396,5)</f>
        <v>0</v>
      </c>
      <c r="R396" s="164"/>
      <c r="S396" s="164"/>
      <c r="T396" s="165">
        <v>0.71</v>
      </c>
      <c r="U396" s="164">
        <f>ROUND(E396*T396,2)</f>
        <v>16.510000000000002</v>
      </c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 t="s">
        <v>131</v>
      </c>
      <c r="AF396" s="154"/>
      <c r="AG396" s="154"/>
      <c r="AH396" s="154"/>
      <c r="AI396" s="154"/>
      <c r="AJ396" s="154"/>
      <c r="AK396" s="154"/>
      <c r="AL396" s="154"/>
      <c r="AM396" s="154"/>
      <c r="AN396" s="154"/>
      <c r="AO396" s="154"/>
      <c r="AP396" s="154"/>
      <c r="AQ396" s="154"/>
      <c r="AR396" s="154"/>
      <c r="AS396" s="154"/>
      <c r="AT396" s="154"/>
      <c r="AU396" s="154"/>
      <c r="AV396" s="154"/>
      <c r="AW396" s="154"/>
      <c r="AX396" s="154"/>
      <c r="AY396" s="154"/>
      <c r="AZ396" s="154"/>
      <c r="BA396" s="154"/>
      <c r="BB396" s="154"/>
      <c r="BC396" s="154"/>
      <c r="BD396" s="154"/>
      <c r="BE396" s="154"/>
      <c r="BF396" s="154"/>
      <c r="BG396" s="154"/>
      <c r="BH396" s="154"/>
    </row>
    <row r="397" spans="1:60" outlineLevel="1" x14ac:dyDescent="0.2">
      <c r="A397" s="155"/>
      <c r="B397" s="161"/>
      <c r="C397" s="196" t="s">
        <v>540</v>
      </c>
      <c r="D397" s="166"/>
      <c r="E397" s="171">
        <v>22.05</v>
      </c>
      <c r="F397" s="174"/>
      <c r="G397" s="174"/>
      <c r="H397" s="174"/>
      <c r="I397" s="174"/>
      <c r="J397" s="174"/>
      <c r="K397" s="174"/>
      <c r="L397" s="174"/>
      <c r="M397" s="174"/>
      <c r="N397" s="164"/>
      <c r="O397" s="164"/>
      <c r="P397" s="164"/>
      <c r="Q397" s="164"/>
      <c r="R397" s="164"/>
      <c r="S397" s="164"/>
      <c r="T397" s="165"/>
      <c r="U397" s="164"/>
      <c r="V397" s="154"/>
      <c r="W397" s="154"/>
      <c r="X397" s="154"/>
      <c r="Y397" s="154"/>
      <c r="Z397" s="154"/>
      <c r="AA397" s="154"/>
      <c r="AB397" s="154"/>
      <c r="AC397" s="154"/>
      <c r="AD397" s="154"/>
      <c r="AE397" s="154" t="s">
        <v>133</v>
      </c>
      <c r="AF397" s="154">
        <v>0</v>
      </c>
      <c r="AG397" s="154"/>
      <c r="AH397" s="154"/>
      <c r="AI397" s="154"/>
      <c r="AJ397" s="154"/>
      <c r="AK397" s="154"/>
      <c r="AL397" s="154"/>
      <c r="AM397" s="154"/>
      <c r="AN397" s="154"/>
      <c r="AO397" s="154"/>
      <c r="AP397" s="154"/>
      <c r="AQ397" s="154"/>
      <c r="AR397" s="154"/>
      <c r="AS397" s="154"/>
      <c r="AT397" s="154"/>
      <c r="AU397" s="154"/>
      <c r="AV397" s="154"/>
      <c r="AW397" s="154"/>
      <c r="AX397" s="154"/>
      <c r="AY397" s="154"/>
      <c r="AZ397" s="154"/>
      <c r="BA397" s="154"/>
      <c r="BB397" s="154"/>
      <c r="BC397" s="154"/>
      <c r="BD397" s="154"/>
      <c r="BE397" s="154"/>
      <c r="BF397" s="154"/>
      <c r="BG397" s="154"/>
      <c r="BH397" s="154"/>
    </row>
    <row r="398" spans="1:60" outlineLevel="1" x14ac:dyDescent="0.2">
      <c r="A398" s="155"/>
      <c r="B398" s="161"/>
      <c r="C398" s="196" t="s">
        <v>323</v>
      </c>
      <c r="D398" s="166"/>
      <c r="E398" s="171">
        <v>1.2</v>
      </c>
      <c r="F398" s="174"/>
      <c r="G398" s="174"/>
      <c r="H398" s="174"/>
      <c r="I398" s="174"/>
      <c r="J398" s="174"/>
      <c r="K398" s="174"/>
      <c r="L398" s="174"/>
      <c r="M398" s="174"/>
      <c r="N398" s="164"/>
      <c r="O398" s="164"/>
      <c r="P398" s="164"/>
      <c r="Q398" s="164"/>
      <c r="R398" s="164"/>
      <c r="S398" s="164"/>
      <c r="T398" s="165"/>
      <c r="U398" s="164"/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 t="s">
        <v>133</v>
      </c>
      <c r="AF398" s="154">
        <v>0</v>
      </c>
      <c r="AG398" s="154"/>
      <c r="AH398" s="154"/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</row>
    <row r="399" spans="1:60" ht="22.5" outlineLevel="1" x14ac:dyDescent="0.2">
      <c r="A399" s="155">
        <v>97</v>
      </c>
      <c r="B399" s="161" t="s">
        <v>541</v>
      </c>
      <c r="C399" s="195" t="s">
        <v>542</v>
      </c>
      <c r="D399" s="163" t="s">
        <v>195</v>
      </c>
      <c r="E399" s="170">
        <v>103.55000000000001</v>
      </c>
      <c r="F399" s="173"/>
      <c r="G399" s="174">
        <f>ROUND(E399*F399,2)</f>
        <v>0</v>
      </c>
      <c r="H399" s="173"/>
      <c r="I399" s="174">
        <f>ROUND(E399*H399,2)</f>
        <v>0</v>
      </c>
      <c r="J399" s="173"/>
      <c r="K399" s="174">
        <f>ROUND(E399*J399,2)</f>
        <v>0</v>
      </c>
      <c r="L399" s="174">
        <v>21</v>
      </c>
      <c r="M399" s="174">
        <f>G399*(1+L399/100)</f>
        <v>0</v>
      </c>
      <c r="N399" s="164">
        <v>3.1700000000000001E-3</v>
      </c>
      <c r="O399" s="164">
        <f>ROUND(E399*N399,5)</f>
        <v>0.32824999999999999</v>
      </c>
      <c r="P399" s="164">
        <v>0</v>
      </c>
      <c r="Q399" s="164">
        <f>ROUND(E399*P399,5)</f>
        <v>0</v>
      </c>
      <c r="R399" s="164"/>
      <c r="S399" s="164"/>
      <c r="T399" s="165">
        <v>0.76200000000000001</v>
      </c>
      <c r="U399" s="164">
        <f>ROUND(E399*T399,2)</f>
        <v>78.91</v>
      </c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 t="s">
        <v>131</v>
      </c>
      <c r="AF399" s="154"/>
      <c r="AG399" s="154"/>
      <c r="AH399" s="154"/>
      <c r="AI399" s="154"/>
      <c r="AJ399" s="154"/>
      <c r="AK399" s="154"/>
      <c r="AL399" s="154"/>
      <c r="AM399" s="154"/>
      <c r="AN399" s="154"/>
      <c r="AO399" s="154"/>
      <c r="AP399" s="154"/>
      <c r="AQ399" s="154"/>
      <c r="AR399" s="154"/>
      <c r="AS399" s="154"/>
      <c r="AT399" s="154"/>
      <c r="AU399" s="154"/>
      <c r="AV399" s="154"/>
      <c r="AW399" s="154"/>
      <c r="AX399" s="154"/>
      <c r="AY399" s="154"/>
      <c r="AZ399" s="154"/>
      <c r="BA399" s="154"/>
      <c r="BB399" s="154"/>
      <c r="BC399" s="154"/>
      <c r="BD399" s="154"/>
      <c r="BE399" s="154"/>
      <c r="BF399" s="154"/>
      <c r="BG399" s="154"/>
      <c r="BH399" s="154"/>
    </row>
    <row r="400" spans="1:60" outlineLevel="1" x14ac:dyDescent="0.2">
      <c r="A400" s="155"/>
      <c r="B400" s="161"/>
      <c r="C400" s="196" t="s">
        <v>543</v>
      </c>
      <c r="D400" s="166"/>
      <c r="E400" s="171">
        <v>25.8</v>
      </c>
      <c r="F400" s="174"/>
      <c r="G400" s="174"/>
      <c r="H400" s="174"/>
      <c r="I400" s="174"/>
      <c r="J400" s="174"/>
      <c r="K400" s="174"/>
      <c r="L400" s="174"/>
      <c r="M400" s="174"/>
      <c r="N400" s="164"/>
      <c r="O400" s="164"/>
      <c r="P400" s="164"/>
      <c r="Q400" s="164"/>
      <c r="R400" s="164"/>
      <c r="S400" s="164"/>
      <c r="T400" s="165"/>
      <c r="U400" s="164"/>
      <c r="V400" s="154"/>
      <c r="W400" s="154"/>
      <c r="X400" s="154"/>
      <c r="Y400" s="154"/>
      <c r="Z400" s="154"/>
      <c r="AA400" s="154"/>
      <c r="AB400" s="154"/>
      <c r="AC400" s="154"/>
      <c r="AD400" s="154"/>
      <c r="AE400" s="154" t="s">
        <v>133</v>
      </c>
      <c r="AF400" s="154">
        <v>0</v>
      </c>
      <c r="AG400" s="154"/>
      <c r="AH400" s="154"/>
      <c r="AI400" s="154"/>
      <c r="AJ400" s="154"/>
      <c r="AK400" s="154"/>
      <c r="AL400" s="154"/>
      <c r="AM400" s="154"/>
      <c r="AN400" s="154"/>
      <c r="AO400" s="154"/>
      <c r="AP400" s="154"/>
      <c r="AQ400" s="154"/>
      <c r="AR400" s="154"/>
      <c r="AS400" s="154"/>
      <c r="AT400" s="154"/>
      <c r="AU400" s="154"/>
      <c r="AV400" s="154"/>
      <c r="AW400" s="154"/>
      <c r="AX400" s="154"/>
      <c r="AY400" s="154"/>
      <c r="AZ400" s="154"/>
      <c r="BA400" s="154"/>
      <c r="BB400" s="154"/>
      <c r="BC400" s="154"/>
      <c r="BD400" s="154"/>
      <c r="BE400" s="154"/>
      <c r="BF400" s="154"/>
      <c r="BG400" s="154"/>
      <c r="BH400" s="154"/>
    </row>
    <row r="401" spans="1:60" outlineLevel="1" x14ac:dyDescent="0.2">
      <c r="A401" s="155"/>
      <c r="B401" s="161"/>
      <c r="C401" s="196" t="s">
        <v>320</v>
      </c>
      <c r="D401" s="166"/>
      <c r="E401" s="171">
        <v>8.4</v>
      </c>
      <c r="F401" s="174"/>
      <c r="G401" s="174"/>
      <c r="H401" s="174"/>
      <c r="I401" s="174"/>
      <c r="J401" s="174"/>
      <c r="K401" s="174"/>
      <c r="L401" s="174"/>
      <c r="M401" s="174"/>
      <c r="N401" s="164"/>
      <c r="O401" s="164"/>
      <c r="P401" s="164"/>
      <c r="Q401" s="164"/>
      <c r="R401" s="164"/>
      <c r="S401" s="164"/>
      <c r="T401" s="165"/>
      <c r="U401" s="164"/>
      <c r="V401" s="154"/>
      <c r="W401" s="154"/>
      <c r="X401" s="154"/>
      <c r="Y401" s="154"/>
      <c r="Z401" s="154"/>
      <c r="AA401" s="154"/>
      <c r="AB401" s="154"/>
      <c r="AC401" s="154"/>
      <c r="AD401" s="154"/>
      <c r="AE401" s="154" t="s">
        <v>133</v>
      </c>
      <c r="AF401" s="154">
        <v>0</v>
      </c>
      <c r="AG401" s="154"/>
      <c r="AH401" s="154"/>
      <c r="AI401" s="154"/>
      <c r="AJ401" s="154"/>
      <c r="AK401" s="154"/>
      <c r="AL401" s="154"/>
      <c r="AM401" s="154"/>
      <c r="AN401" s="154"/>
      <c r="AO401" s="154"/>
      <c r="AP401" s="154"/>
      <c r="AQ401" s="154"/>
      <c r="AR401" s="154"/>
      <c r="AS401" s="154"/>
      <c r="AT401" s="154"/>
      <c r="AU401" s="154"/>
      <c r="AV401" s="154"/>
      <c r="AW401" s="154"/>
      <c r="AX401" s="154"/>
      <c r="AY401" s="154"/>
      <c r="AZ401" s="154"/>
      <c r="BA401" s="154"/>
      <c r="BB401" s="154"/>
      <c r="BC401" s="154"/>
      <c r="BD401" s="154"/>
      <c r="BE401" s="154"/>
      <c r="BF401" s="154"/>
      <c r="BG401" s="154"/>
      <c r="BH401" s="154"/>
    </row>
    <row r="402" spans="1:60" outlineLevel="1" x14ac:dyDescent="0.2">
      <c r="A402" s="155"/>
      <c r="B402" s="161"/>
      <c r="C402" s="196" t="s">
        <v>322</v>
      </c>
      <c r="D402" s="166"/>
      <c r="E402" s="171">
        <v>8.1</v>
      </c>
      <c r="F402" s="174"/>
      <c r="G402" s="174"/>
      <c r="H402" s="174"/>
      <c r="I402" s="174"/>
      <c r="J402" s="174"/>
      <c r="K402" s="174"/>
      <c r="L402" s="174"/>
      <c r="M402" s="174"/>
      <c r="N402" s="164"/>
      <c r="O402" s="164"/>
      <c r="P402" s="164"/>
      <c r="Q402" s="164"/>
      <c r="R402" s="164"/>
      <c r="S402" s="164"/>
      <c r="T402" s="165"/>
      <c r="U402" s="164"/>
      <c r="V402" s="154"/>
      <c r="W402" s="154"/>
      <c r="X402" s="154"/>
      <c r="Y402" s="154"/>
      <c r="Z402" s="154"/>
      <c r="AA402" s="154"/>
      <c r="AB402" s="154"/>
      <c r="AC402" s="154"/>
      <c r="AD402" s="154"/>
      <c r="AE402" s="154" t="s">
        <v>133</v>
      </c>
      <c r="AF402" s="154">
        <v>0</v>
      </c>
      <c r="AG402" s="154"/>
      <c r="AH402" s="154"/>
      <c r="AI402" s="154"/>
      <c r="AJ402" s="154"/>
      <c r="AK402" s="154"/>
      <c r="AL402" s="154"/>
      <c r="AM402" s="154"/>
      <c r="AN402" s="154"/>
      <c r="AO402" s="154"/>
      <c r="AP402" s="154"/>
      <c r="AQ402" s="154"/>
      <c r="AR402" s="154"/>
      <c r="AS402" s="154"/>
      <c r="AT402" s="154"/>
      <c r="AU402" s="154"/>
      <c r="AV402" s="154"/>
      <c r="AW402" s="154"/>
      <c r="AX402" s="154"/>
      <c r="AY402" s="154"/>
      <c r="AZ402" s="154"/>
      <c r="BA402" s="154"/>
      <c r="BB402" s="154"/>
      <c r="BC402" s="154"/>
      <c r="BD402" s="154"/>
      <c r="BE402" s="154"/>
      <c r="BF402" s="154"/>
      <c r="BG402" s="154"/>
      <c r="BH402" s="154"/>
    </row>
    <row r="403" spans="1:60" outlineLevel="1" x14ac:dyDescent="0.2">
      <c r="A403" s="155"/>
      <c r="B403" s="161"/>
      <c r="C403" s="196" t="s">
        <v>544</v>
      </c>
      <c r="D403" s="166"/>
      <c r="E403" s="171">
        <v>3.2</v>
      </c>
      <c r="F403" s="174"/>
      <c r="G403" s="174"/>
      <c r="H403" s="174"/>
      <c r="I403" s="174"/>
      <c r="J403" s="174"/>
      <c r="K403" s="174"/>
      <c r="L403" s="174"/>
      <c r="M403" s="174"/>
      <c r="N403" s="164"/>
      <c r="O403" s="164"/>
      <c r="P403" s="164"/>
      <c r="Q403" s="164"/>
      <c r="R403" s="164"/>
      <c r="S403" s="164"/>
      <c r="T403" s="165"/>
      <c r="U403" s="164"/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 t="s">
        <v>133</v>
      </c>
      <c r="AF403" s="154">
        <v>0</v>
      </c>
      <c r="AG403" s="154"/>
      <c r="AH403" s="154"/>
      <c r="AI403" s="154"/>
      <c r="AJ403" s="154"/>
      <c r="AK403" s="154"/>
      <c r="AL403" s="154"/>
      <c r="AM403" s="154"/>
      <c r="AN403" s="154"/>
      <c r="AO403" s="154"/>
      <c r="AP403" s="154"/>
      <c r="AQ403" s="154"/>
      <c r="AR403" s="154"/>
      <c r="AS403" s="154"/>
      <c r="AT403" s="154"/>
      <c r="AU403" s="154"/>
      <c r="AV403" s="154"/>
      <c r="AW403" s="154"/>
      <c r="AX403" s="154"/>
      <c r="AY403" s="154"/>
      <c r="AZ403" s="154"/>
      <c r="BA403" s="154"/>
      <c r="BB403" s="154"/>
      <c r="BC403" s="154"/>
      <c r="BD403" s="154"/>
      <c r="BE403" s="154"/>
      <c r="BF403" s="154"/>
      <c r="BG403" s="154"/>
      <c r="BH403" s="154"/>
    </row>
    <row r="404" spans="1:60" outlineLevel="1" x14ac:dyDescent="0.2">
      <c r="A404" s="155"/>
      <c r="B404" s="161"/>
      <c r="C404" s="196" t="s">
        <v>324</v>
      </c>
      <c r="D404" s="166"/>
      <c r="E404" s="171">
        <v>47.25</v>
      </c>
      <c r="F404" s="174"/>
      <c r="G404" s="174"/>
      <c r="H404" s="174"/>
      <c r="I404" s="174"/>
      <c r="J404" s="174"/>
      <c r="K404" s="174"/>
      <c r="L404" s="174"/>
      <c r="M404" s="174"/>
      <c r="N404" s="164"/>
      <c r="O404" s="164"/>
      <c r="P404" s="164"/>
      <c r="Q404" s="164"/>
      <c r="R404" s="164"/>
      <c r="S404" s="164"/>
      <c r="T404" s="165"/>
      <c r="U404" s="164"/>
      <c r="V404" s="154"/>
      <c r="W404" s="154"/>
      <c r="X404" s="154"/>
      <c r="Y404" s="154"/>
      <c r="Z404" s="154"/>
      <c r="AA404" s="154"/>
      <c r="AB404" s="154"/>
      <c r="AC404" s="154"/>
      <c r="AD404" s="154"/>
      <c r="AE404" s="154" t="s">
        <v>133</v>
      </c>
      <c r="AF404" s="154">
        <v>0</v>
      </c>
      <c r="AG404" s="154"/>
      <c r="AH404" s="154"/>
      <c r="AI404" s="154"/>
      <c r="AJ404" s="154"/>
      <c r="AK404" s="154"/>
      <c r="AL404" s="154"/>
      <c r="AM404" s="154"/>
      <c r="AN404" s="154"/>
      <c r="AO404" s="154"/>
      <c r="AP404" s="154"/>
      <c r="AQ404" s="154"/>
      <c r="AR404" s="154"/>
      <c r="AS404" s="154"/>
      <c r="AT404" s="154"/>
      <c r="AU404" s="154"/>
      <c r="AV404" s="154"/>
      <c r="AW404" s="154"/>
      <c r="AX404" s="154"/>
      <c r="AY404" s="154"/>
      <c r="AZ404" s="154"/>
      <c r="BA404" s="154"/>
      <c r="BB404" s="154"/>
      <c r="BC404" s="154"/>
      <c r="BD404" s="154"/>
      <c r="BE404" s="154"/>
      <c r="BF404" s="154"/>
      <c r="BG404" s="154"/>
      <c r="BH404" s="154"/>
    </row>
    <row r="405" spans="1:60" outlineLevel="1" x14ac:dyDescent="0.2">
      <c r="A405" s="155"/>
      <c r="B405" s="161"/>
      <c r="C405" s="196" t="s">
        <v>325</v>
      </c>
      <c r="D405" s="166"/>
      <c r="E405" s="171">
        <v>10.8</v>
      </c>
      <c r="F405" s="174"/>
      <c r="G405" s="174"/>
      <c r="H405" s="174"/>
      <c r="I405" s="174"/>
      <c r="J405" s="174"/>
      <c r="K405" s="174"/>
      <c r="L405" s="174"/>
      <c r="M405" s="174"/>
      <c r="N405" s="164"/>
      <c r="O405" s="164"/>
      <c r="P405" s="164"/>
      <c r="Q405" s="164"/>
      <c r="R405" s="164"/>
      <c r="S405" s="164"/>
      <c r="T405" s="165"/>
      <c r="U405" s="164"/>
      <c r="V405" s="154"/>
      <c r="W405" s="154"/>
      <c r="X405" s="154"/>
      <c r="Y405" s="154"/>
      <c r="Z405" s="154"/>
      <c r="AA405" s="154"/>
      <c r="AB405" s="154"/>
      <c r="AC405" s="154"/>
      <c r="AD405" s="154"/>
      <c r="AE405" s="154" t="s">
        <v>133</v>
      </c>
      <c r="AF405" s="154">
        <v>0</v>
      </c>
      <c r="AG405" s="154"/>
      <c r="AH405" s="154"/>
      <c r="AI405" s="154"/>
      <c r="AJ405" s="154"/>
      <c r="AK405" s="154"/>
      <c r="AL405" s="154"/>
      <c r="AM405" s="154"/>
      <c r="AN405" s="154"/>
      <c r="AO405" s="154"/>
      <c r="AP405" s="154"/>
      <c r="AQ405" s="154"/>
      <c r="AR405" s="154"/>
      <c r="AS405" s="154"/>
      <c r="AT405" s="154"/>
      <c r="AU405" s="154"/>
      <c r="AV405" s="154"/>
      <c r="AW405" s="154"/>
      <c r="AX405" s="154"/>
      <c r="AY405" s="154"/>
      <c r="AZ405" s="154"/>
      <c r="BA405" s="154"/>
      <c r="BB405" s="154"/>
      <c r="BC405" s="154"/>
      <c r="BD405" s="154"/>
      <c r="BE405" s="154"/>
      <c r="BF405" s="154"/>
      <c r="BG405" s="154"/>
      <c r="BH405" s="154"/>
    </row>
    <row r="406" spans="1:60" ht="22.5" outlineLevel="1" x14ac:dyDescent="0.2">
      <c r="A406" s="155">
        <v>98</v>
      </c>
      <c r="B406" s="161" t="s">
        <v>545</v>
      </c>
      <c r="C406" s="195" t="s">
        <v>546</v>
      </c>
      <c r="D406" s="163" t="s">
        <v>195</v>
      </c>
      <c r="E406" s="170">
        <v>1.6</v>
      </c>
      <c r="F406" s="173"/>
      <c r="G406" s="174">
        <f>ROUND(E406*F406,2)</f>
        <v>0</v>
      </c>
      <c r="H406" s="173"/>
      <c r="I406" s="174">
        <f>ROUND(E406*H406,2)</f>
        <v>0</v>
      </c>
      <c r="J406" s="173"/>
      <c r="K406" s="174">
        <f>ROUND(E406*J406,2)</f>
        <v>0</v>
      </c>
      <c r="L406" s="174">
        <v>21</v>
      </c>
      <c r="M406" s="174">
        <f>G406*(1+L406/100)</f>
        <v>0</v>
      </c>
      <c r="N406" s="164">
        <v>5.6100000000000004E-3</v>
      </c>
      <c r="O406" s="164">
        <f>ROUND(E406*N406,5)</f>
        <v>8.9800000000000001E-3</v>
      </c>
      <c r="P406" s="164">
        <v>0</v>
      </c>
      <c r="Q406" s="164">
        <f>ROUND(E406*P406,5)</f>
        <v>0</v>
      </c>
      <c r="R406" s="164"/>
      <c r="S406" s="164"/>
      <c r="T406" s="165">
        <v>0.84699999999999998</v>
      </c>
      <c r="U406" s="164">
        <f>ROUND(E406*T406,2)</f>
        <v>1.36</v>
      </c>
      <c r="V406" s="154"/>
      <c r="W406" s="154"/>
      <c r="X406" s="154"/>
      <c r="Y406" s="154"/>
      <c r="Z406" s="154"/>
      <c r="AA406" s="154"/>
      <c r="AB406" s="154"/>
      <c r="AC406" s="154"/>
      <c r="AD406" s="154"/>
      <c r="AE406" s="154" t="s">
        <v>131</v>
      </c>
      <c r="AF406" s="154"/>
      <c r="AG406" s="154"/>
      <c r="AH406" s="154"/>
      <c r="AI406" s="154"/>
      <c r="AJ406" s="154"/>
      <c r="AK406" s="154"/>
      <c r="AL406" s="154"/>
      <c r="AM406" s="154"/>
      <c r="AN406" s="154"/>
      <c r="AO406" s="154"/>
      <c r="AP406" s="154"/>
      <c r="AQ406" s="154"/>
      <c r="AR406" s="154"/>
      <c r="AS406" s="154"/>
      <c r="AT406" s="154"/>
      <c r="AU406" s="154"/>
      <c r="AV406" s="154"/>
      <c r="AW406" s="154"/>
      <c r="AX406" s="154"/>
      <c r="AY406" s="154"/>
      <c r="AZ406" s="154"/>
      <c r="BA406" s="154"/>
      <c r="BB406" s="154"/>
      <c r="BC406" s="154"/>
      <c r="BD406" s="154"/>
      <c r="BE406" s="154"/>
      <c r="BF406" s="154"/>
      <c r="BG406" s="154"/>
      <c r="BH406" s="154"/>
    </row>
    <row r="407" spans="1:60" outlineLevel="1" x14ac:dyDescent="0.2">
      <c r="A407" s="155"/>
      <c r="B407" s="161"/>
      <c r="C407" s="196" t="s">
        <v>547</v>
      </c>
      <c r="D407" s="166"/>
      <c r="E407" s="171">
        <v>1.6</v>
      </c>
      <c r="F407" s="174"/>
      <c r="G407" s="174"/>
      <c r="H407" s="174"/>
      <c r="I407" s="174"/>
      <c r="J407" s="174"/>
      <c r="K407" s="174"/>
      <c r="L407" s="174"/>
      <c r="M407" s="174"/>
      <c r="N407" s="164"/>
      <c r="O407" s="164"/>
      <c r="P407" s="164"/>
      <c r="Q407" s="164"/>
      <c r="R407" s="164"/>
      <c r="S407" s="164"/>
      <c r="T407" s="165"/>
      <c r="U407" s="164"/>
      <c r="V407" s="154"/>
      <c r="W407" s="154"/>
      <c r="X407" s="154"/>
      <c r="Y407" s="154"/>
      <c r="Z407" s="154"/>
      <c r="AA407" s="154"/>
      <c r="AB407" s="154"/>
      <c r="AC407" s="154"/>
      <c r="AD407" s="154"/>
      <c r="AE407" s="154" t="s">
        <v>133</v>
      </c>
      <c r="AF407" s="154">
        <v>0</v>
      </c>
      <c r="AG407" s="154"/>
      <c r="AH407" s="154"/>
      <c r="AI407" s="154"/>
      <c r="AJ407" s="154"/>
      <c r="AK407" s="154"/>
      <c r="AL407" s="154"/>
      <c r="AM407" s="154"/>
      <c r="AN407" s="154"/>
      <c r="AO407" s="154"/>
      <c r="AP407" s="154"/>
      <c r="AQ407" s="154"/>
      <c r="AR407" s="154"/>
      <c r="AS407" s="154"/>
      <c r="AT407" s="154"/>
      <c r="AU407" s="154"/>
      <c r="AV407" s="154"/>
      <c r="AW407" s="154"/>
      <c r="AX407" s="154"/>
      <c r="AY407" s="154"/>
      <c r="AZ407" s="154"/>
      <c r="BA407" s="154"/>
      <c r="BB407" s="154"/>
      <c r="BC407" s="154"/>
      <c r="BD407" s="154"/>
      <c r="BE407" s="154"/>
      <c r="BF407" s="154"/>
      <c r="BG407" s="154"/>
      <c r="BH407" s="154"/>
    </row>
    <row r="408" spans="1:60" ht="22.5" outlineLevel="1" x14ac:dyDescent="0.2">
      <c r="A408" s="155">
        <v>99</v>
      </c>
      <c r="B408" s="161" t="s">
        <v>548</v>
      </c>
      <c r="C408" s="195" t="s">
        <v>549</v>
      </c>
      <c r="D408" s="163" t="s">
        <v>195</v>
      </c>
      <c r="E408" s="170">
        <v>20</v>
      </c>
      <c r="F408" s="173"/>
      <c r="G408" s="174">
        <f>ROUND(E408*F408,2)</f>
        <v>0</v>
      </c>
      <c r="H408" s="173"/>
      <c r="I408" s="174">
        <f>ROUND(E408*H408,2)</f>
        <v>0</v>
      </c>
      <c r="J408" s="173"/>
      <c r="K408" s="174">
        <f>ROUND(E408*J408,2)</f>
        <v>0</v>
      </c>
      <c r="L408" s="174">
        <v>21</v>
      </c>
      <c r="M408" s="174">
        <f>G408*(1+L408/100)</f>
        <v>0</v>
      </c>
      <c r="N408" s="164">
        <v>2.0300000000000001E-3</v>
      </c>
      <c r="O408" s="164">
        <f>ROUND(E408*N408,5)</f>
        <v>4.0599999999999997E-2</v>
      </c>
      <c r="P408" s="164">
        <v>0</v>
      </c>
      <c r="Q408" s="164">
        <f>ROUND(E408*P408,5)</f>
        <v>0</v>
      </c>
      <c r="R408" s="164"/>
      <c r="S408" s="164"/>
      <c r="T408" s="165">
        <v>0.37434000000000001</v>
      </c>
      <c r="U408" s="164">
        <f>ROUND(E408*T408,2)</f>
        <v>7.49</v>
      </c>
      <c r="V408" s="154"/>
      <c r="W408" s="154"/>
      <c r="X408" s="154"/>
      <c r="Y408" s="154"/>
      <c r="Z408" s="154"/>
      <c r="AA408" s="154"/>
      <c r="AB408" s="154"/>
      <c r="AC408" s="154"/>
      <c r="AD408" s="154"/>
      <c r="AE408" s="154" t="s">
        <v>152</v>
      </c>
      <c r="AF408" s="154"/>
      <c r="AG408" s="154"/>
      <c r="AH408" s="154"/>
      <c r="AI408" s="154"/>
      <c r="AJ408" s="154"/>
      <c r="AK408" s="154"/>
      <c r="AL408" s="154"/>
      <c r="AM408" s="154"/>
      <c r="AN408" s="154"/>
      <c r="AO408" s="154"/>
      <c r="AP408" s="154"/>
      <c r="AQ408" s="154"/>
      <c r="AR408" s="154"/>
      <c r="AS408" s="154"/>
      <c r="AT408" s="154"/>
      <c r="AU408" s="154"/>
      <c r="AV408" s="154"/>
      <c r="AW408" s="154"/>
      <c r="AX408" s="154"/>
      <c r="AY408" s="154"/>
      <c r="AZ408" s="154"/>
      <c r="BA408" s="154"/>
      <c r="BB408" s="154"/>
      <c r="BC408" s="154"/>
      <c r="BD408" s="154"/>
      <c r="BE408" s="154"/>
      <c r="BF408" s="154"/>
      <c r="BG408" s="154"/>
      <c r="BH408" s="154"/>
    </row>
    <row r="409" spans="1:60" outlineLevel="1" x14ac:dyDescent="0.2">
      <c r="A409" s="155"/>
      <c r="B409" s="161"/>
      <c r="C409" s="196" t="s">
        <v>550</v>
      </c>
      <c r="D409" s="166"/>
      <c r="E409" s="171">
        <v>8</v>
      </c>
      <c r="F409" s="174"/>
      <c r="G409" s="174"/>
      <c r="H409" s="174"/>
      <c r="I409" s="174"/>
      <c r="J409" s="174"/>
      <c r="K409" s="174"/>
      <c r="L409" s="174"/>
      <c r="M409" s="174"/>
      <c r="N409" s="164"/>
      <c r="O409" s="164"/>
      <c r="P409" s="164"/>
      <c r="Q409" s="164"/>
      <c r="R409" s="164"/>
      <c r="S409" s="164"/>
      <c r="T409" s="165"/>
      <c r="U409" s="164"/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 t="s">
        <v>133</v>
      </c>
      <c r="AF409" s="154">
        <v>0</v>
      </c>
      <c r="AG409" s="154"/>
      <c r="AH409" s="154"/>
      <c r="AI409" s="154"/>
      <c r="AJ409" s="154"/>
      <c r="AK409" s="154"/>
      <c r="AL409" s="154"/>
      <c r="AM409" s="154"/>
      <c r="AN409" s="154"/>
      <c r="AO409" s="154"/>
      <c r="AP409" s="154"/>
      <c r="AQ409" s="154"/>
      <c r="AR409" s="154"/>
      <c r="AS409" s="154"/>
      <c r="AT409" s="154"/>
      <c r="AU409" s="154"/>
      <c r="AV409" s="154"/>
      <c r="AW409" s="154"/>
      <c r="AX409" s="154"/>
      <c r="AY409" s="154"/>
      <c r="AZ409" s="154"/>
      <c r="BA409" s="154"/>
      <c r="BB409" s="154"/>
      <c r="BC409" s="154"/>
      <c r="BD409" s="154"/>
      <c r="BE409" s="154"/>
      <c r="BF409" s="154"/>
      <c r="BG409" s="154"/>
      <c r="BH409" s="154"/>
    </row>
    <row r="410" spans="1:60" outlineLevel="1" x14ac:dyDescent="0.2">
      <c r="A410" s="155"/>
      <c r="B410" s="161"/>
      <c r="C410" s="196" t="s">
        <v>551</v>
      </c>
      <c r="D410" s="166"/>
      <c r="E410" s="171">
        <v>12</v>
      </c>
      <c r="F410" s="174"/>
      <c r="G410" s="174"/>
      <c r="H410" s="174"/>
      <c r="I410" s="174"/>
      <c r="J410" s="174"/>
      <c r="K410" s="174"/>
      <c r="L410" s="174"/>
      <c r="M410" s="174"/>
      <c r="N410" s="164"/>
      <c r="O410" s="164"/>
      <c r="P410" s="164"/>
      <c r="Q410" s="164"/>
      <c r="R410" s="164"/>
      <c r="S410" s="164"/>
      <c r="T410" s="165"/>
      <c r="U410" s="164"/>
      <c r="V410" s="154"/>
      <c r="W410" s="154"/>
      <c r="X410" s="154"/>
      <c r="Y410" s="154"/>
      <c r="Z410" s="154"/>
      <c r="AA410" s="154"/>
      <c r="AB410" s="154"/>
      <c r="AC410" s="154"/>
      <c r="AD410" s="154"/>
      <c r="AE410" s="154" t="s">
        <v>133</v>
      </c>
      <c r="AF410" s="154">
        <v>0</v>
      </c>
      <c r="AG410" s="154"/>
      <c r="AH410" s="154"/>
      <c r="AI410" s="154"/>
      <c r="AJ410" s="154"/>
      <c r="AK410" s="154"/>
      <c r="AL410" s="154"/>
      <c r="AM410" s="154"/>
      <c r="AN410" s="154"/>
      <c r="AO410" s="154"/>
      <c r="AP410" s="154"/>
      <c r="AQ410" s="154"/>
      <c r="AR410" s="154"/>
      <c r="AS410" s="154"/>
      <c r="AT410" s="154"/>
      <c r="AU410" s="154"/>
      <c r="AV410" s="154"/>
      <c r="AW410" s="154"/>
      <c r="AX410" s="154"/>
      <c r="AY410" s="154"/>
      <c r="AZ410" s="154"/>
      <c r="BA410" s="154"/>
      <c r="BB410" s="154"/>
      <c r="BC410" s="154"/>
      <c r="BD410" s="154"/>
      <c r="BE410" s="154"/>
      <c r="BF410" s="154"/>
      <c r="BG410" s="154"/>
      <c r="BH410" s="154"/>
    </row>
    <row r="411" spans="1:60" outlineLevel="1" x14ac:dyDescent="0.2">
      <c r="A411" s="155">
        <v>100</v>
      </c>
      <c r="B411" s="161" t="s">
        <v>552</v>
      </c>
      <c r="C411" s="195" t="s">
        <v>553</v>
      </c>
      <c r="D411" s="163" t="s">
        <v>366</v>
      </c>
      <c r="E411" s="170">
        <v>8</v>
      </c>
      <c r="F411" s="173"/>
      <c r="G411" s="174">
        <f>ROUND(E411*F411,2)</f>
        <v>0</v>
      </c>
      <c r="H411" s="173"/>
      <c r="I411" s="174">
        <f>ROUND(E411*H411,2)</f>
        <v>0</v>
      </c>
      <c r="J411" s="173"/>
      <c r="K411" s="174">
        <f>ROUND(E411*J411,2)</f>
        <v>0</v>
      </c>
      <c r="L411" s="174">
        <v>21</v>
      </c>
      <c r="M411" s="174">
        <f>G411*(1+L411/100)</f>
        <v>0</v>
      </c>
      <c r="N411" s="164">
        <v>1E-4</v>
      </c>
      <c r="O411" s="164">
        <f>ROUND(E411*N411,5)</f>
        <v>8.0000000000000004E-4</v>
      </c>
      <c r="P411" s="164">
        <v>0</v>
      </c>
      <c r="Q411" s="164">
        <f>ROUND(E411*P411,5)</f>
        <v>0</v>
      </c>
      <c r="R411" s="164"/>
      <c r="S411" s="164"/>
      <c r="T411" s="165">
        <v>0.22</v>
      </c>
      <c r="U411" s="164">
        <f>ROUND(E411*T411,2)</f>
        <v>1.76</v>
      </c>
      <c r="V411" s="154"/>
      <c r="W411" s="154"/>
      <c r="X411" s="154"/>
      <c r="Y411" s="154"/>
      <c r="Z411" s="154"/>
      <c r="AA411" s="154"/>
      <c r="AB411" s="154"/>
      <c r="AC411" s="154"/>
      <c r="AD411" s="154"/>
      <c r="AE411" s="154" t="s">
        <v>131</v>
      </c>
      <c r="AF411" s="154"/>
      <c r="AG411" s="154"/>
      <c r="AH411" s="154"/>
      <c r="AI411" s="154"/>
      <c r="AJ411" s="154"/>
      <c r="AK411" s="154"/>
      <c r="AL411" s="154"/>
      <c r="AM411" s="154"/>
      <c r="AN411" s="154"/>
      <c r="AO411" s="154"/>
      <c r="AP411" s="154"/>
      <c r="AQ411" s="154"/>
      <c r="AR411" s="154"/>
      <c r="AS411" s="154"/>
      <c r="AT411" s="154"/>
      <c r="AU411" s="154"/>
      <c r="AV411" s="154"/>
      <c r="AW411" s="154"/>
      <c r="AX411" s="154"/>
      <c r="AY411" s="154"/>
      <c r="AZ411" s="154"/>
      <c r="BA411" s="154"/>
      <c r="BB411" s="154"/>
      <c r="BC411" s="154"/>
      <c r="BD411" s="154"/>
      <c r="BE411" s="154"/>
      <c r="BF411" s="154"/>
      <c r="BG411" s="154"/>
      <c r="BH411" s="154"/>
    </row>
    <row r="412" spans="1:60" outlineLevel="1" x14ac:dyDescent="0.2">
      <c r="A412" s="155"/>
      <c r="B412" s="161"/>
      <c r="C412" s="196" t="s">
        <v>554</v>
      </c>
      <c r="D412" s="166"/>
      <c r="E412" s="171">
        <v>4</v>
      </c>
      <c r="F412" s="174"/>
      <c r="G412" s="174"/>
      <c r="H412" s="174"/>
      <c r="I412" s="174"/>
      <c r="J412" s="174"/>
      <c r="K412" s="174"/>
      <c r="L412" s="174"/>
      <c r="M412" s="174"/>
      <c r="N412" s="164"/>
      <c r="O412" s="164"/>
      <c r="P412" s="164"/>
      <c r="Q412" s="164"/>
      <c r="R412" s="164"/>
      <c r="S412" s="164"/>
      <c r="T412" s="165"/>
      <c r="U412" s="164"/>
      <c r="V412" s="154"/>
      <c r="W412" s="154"/>
      <c r="X412" s="154"/>
      <c r="Y412" s="154"/>
      <c r="Z412" s="154"/>
      <c r="AA412" s="154"/>
      <c r="AB412" s="154"/>
      <c r="AC412" s="154"/>
      <c r="AD412" s="154"/>
      <c r="AE412" s="154" t="s">
        <v>133</v>
      </c>
      <c r="AF412" s="154">
        <v>0</v>
      </c>
      <c r="AG412" s="154"/>
      <c r="AH412" s="154"/>
      <c r="AI412" s="154"/>
      <c r="AJ412" s="154"/>
      <c r="AK412" s="154"/>
      <c r="AL412" s="154"/>
      <c r="AM412" s="154"/>
      <c r="AN412" s="154"/>
      <c r="AO412" s="154"/>
      <c r="AP412" s="154"/>
      <c r="AQ412" s="154"/>
      <c r="AR412" s="154"/>
      <c r="AS412" s="154"/>
      <c r="AT412" s="154"/>
      <c r="AU412" s="154"/>
      <c r="AV412" s="154"/>
      <c r="AW412" s="154"/>
      <c r="AX412" s="154"/>
      <c r="AY412" s="154"/>
      <c r="AZ412" s="154"/>
      <c r="BA412" s="154"/>
      <c r="BB412" s="154"/>
      <c r="BC412" s="154"/>
      <c r="BD412" s="154"/>
      <c r="BE412" s="154"/>
      <c r="BF412" s="154"/>
      <c r="BG412" s="154"/>
      <c r="BH412" s="154"/>
    </row>
    <row r="413" spans="1:60" outlineLevel="1" x14ac:dyDescent="0.2">
      <c r="A413" s="155"/>
      <c r="B413" s="161"/>
      <c r="C413" s="196" t="s">
        <v>555</v>
      </c>
      <c r="D413" s="166"/>
      <c r="E413" s="171">
        <v>4</v>
      </c>
      <c r="F413" s="174"/>
      <c r="G413" s="174"/>
      <c r="H413" s="174"/>
      <c r="I413" s="174"/>
      <c r="J413" s="174"/>
      <c r="K413" s="174"/>
      <c r="L413" s="174"/>
      <c r="M413" s="174"/>
      <c r="N413" s="164"/>
      <c r="O413" s="164"/>
      <c r="P413" s="164"/>
      <c r="Q413" s="164"/>
      <c r="R413" s="164"/>
      <c r="S413" s="164"/>
      <c r="T413" s="165"/>
      <c r="U413" s="164"/>
      <c r="V413" s="154"/>
      <c r="W413" s="154"/>
      <c r="X413" s="154"/>
      <c r="Y413" s="154"/>
      <c r="Z413" s="154"/>
      <c r="AA413" s="154"/>
      <c r="AB413" s="154"/>
      <c r="AC413" s="154"/>
      <c r="AD413" s="154"/>
      <c r="AE413" s="154" t="s">
        <v>133</v>
      </c>
      <c r="AF413" s="154">
        <v>0</v>
      </c>
      <c r="AG413" s="154"/>
      <c r="AH413" s="154"/>
      <c r="AI413" s="154"/>
      <c r="AJ413" s="154"/>
      <c r="AK413" s="154"/>
      <c r="AL413" s="154"/>
      <c r="AM413" s="154"/>
      <c r="AN413" s="154"/>
      <c r="AO413" s="154"/>
      <c r="AP413" s="154"/>
      <c r="AQ413" s="154"/>
      <c r="AR413" s="154"/>
      <c r="AS413" s="154"/>
      <c r="AT413" s="154"/>
      <c r="AU413" s="154"/>
      <c r="AV413" s="154"/>
      <c r="AW413" s="154"/>
      <c r="AX413" s="154"/>
      <c r="AY413" s="154"/>
      <c r="AZ413" s="154"/>
      <c r="BA413" s="154"/>
      <c r="BB413" s="154"/>
      <c r="BC413" s="154"/>
      <c r="BD413" s="154"/>
      <c r="BE413" s="154"/>
      <c r="BF413" s="154"/>
      <c r="BG413" s="154"/>
      <c r="BH413" s="154"/>
    </row>
    <row r="414" spans="1:60" ht="22.5" outlineLevel="1" x14ac:dyDescent="0.2">
      <c r="A414" s="155">
        <v>101</v>
      </c>
      <c r="B414" s="161" t="s">
        <v>556</v>
      </c>
      <c r="C414" s="195" t="s">
        <v>557</v>
      </c>
      <c r="D414" s="163" t="s">
        <v>195</v>
      </c>
      <c r="E414" s="170">
        <v>154.20000000000005</v>
      </c>
      <c r="F414" s="173"/>
      <c r="G414" s="174">
        <f>ROUND(E414*F414,2)</f>
        <v>0</v>
      </c>
      <c r="H414" s="173"/>
      <c r="I414" s="174">
        <f>ROUND(E414*H414,2)</f>
        <v>0</v>
      </c>
      <c r="J414" s="173"/>
      <c r="K414" s="174">
        <f>ROUND(E414*J414,2)</f>
        <v>0</v>
      </c>
      <c r="L414" s="174">
        <v>21</v>
      </c>
      <c r="M414" s="174">
        <f>G414*(1+L414/100)</f>
        <v>0</v>
      </c>
      <c r="N414" s="164">
        <v>0</v>
      </c>
      <c r="O414" s="164">
        <f>ROUND(E414*N414,5)</f>
        <v>0</v>
      </c>
      <c r="P414" s="164">
        <v>1.81E-3</v>
      </c>
      <c r="Q414" s="164">
        <f>ROUND(E414*P414,5)</f>
        <v>0.27910000000000001</v>
      </c>
      <c r="R414" s="164"/>
      <c r="S414" s="164"/>
      <c r="T414" s="165">
        <v>0.10050000000000001</v>
      </c>
      <c r="U414" s="164">
        <f>ROUND(E414*T414,2)</f>
        <v>15.5</v>
      </c>
      <c r="V414" s="154"/>
      <c r="W414" s="154"/>
      <c r="X414" s="154"/>
      <c r="Y414" s="154"/>
      <c r="Z414" s="154"/>
      <c r="AA414" s="154"/>
      <c r="AB414" s="154"/>
      <c r="AC414" s="154"/>
      <c r="AD414" s="154"/>
      <c r="AE414" s="154" t="s">
        <v>152</v>
      </c>
      <c r="AF414" s="154"/>
      <c r="AG414" s="154"/>
      <c r="AH414" s="154"/>
      <c r="AI414" s="154"/>
      <c r="AJ414" s="154"/>
      <c r="AK414" s="154"/>
      <c r="AL414" s="154"/>
      <c r="AM414" s="154"/>
      <c r="AN414" s="154"/>
      <c r="AO414" s="154"/>
      <c r="AP414" s="154"/>
      <c r="AQ414" s="154"/>
      <c r="AR414" s="154"/>
      <c r="AS414" s="154"/>
      <c r="AT414" s="154"/>
      <c r="AU414" s="154"/>
      <c r="AV414" s="154"/>
      <c r="AW414" s="154"/>
      <c r="AX414" s="154"/>
      <c r="AY414" s="154"/>
      <c r="AZ414" s="154"/>
      <c r="BA414" s="154"/>
      <c r="BB414" s="154"/>
      <c r="BC414" s="154"/>
      <c r="BD414" s="154"/>
      <c r="BE414" s="154"/>
      <c r="BF414" s="154"/>
      <c r="BG414" s="154"/>
      <c r="BH414" s="154"/>
    </row>
    <row r="415" spans="1:60" outlineLevel="1" x14ac:dyDescent="0.2">
      <c r="A415" s="155"/>
      <c r="B415" s="161"/>
      <c r="C415" s="196" t="s">
        <v>543</v>
      </c>
      <c r="D415" s="166"/>
      <c r="E415" s="171">
        <v>25.8</v>
      </c>
      <c r="F415" s="174"/>
      <c r="G415" s="174"/>
      <c r="H415" s="174"/>
      <c r="I415" s="174"/>
      <c r="J415" s="174"/>
      <c r="K415" s="174"/>
      <c r="L415" s="174"/>
      <c r="M415" s="174"/>
      <c r="N415" s="164"/>
      <c r="O415" s="164"/>
      <c r="P415" s="164"/>
      <c r="Q415" s="164"/>
      <c r="R415" s="164"/>
      <c r="S415" s="164"/>
      <c r="T415" s="165"/>
      <c r="U415" s="164"/>
      <c r="V415" s="154"/>
      <c r="W415" s="154"/>
      <c r="X415" s="154"/>
      <c r="Y415" s="154"/>
      <c r="Z415" s="154"/>
      <c r="AA415" s="154"/>
      <c r="AB415" s="154"/>
      <c r="AC415" s="154"/>
      <c r="AD415" s="154"/>
      <c r="AE415" s="154" t="s">
        <v>133</v>
      </c>
      <c r="AF415" s="154">
        <v>0</v>
      </c>
      <c r="AG415" s="154"/>
      <c r="AH415" s="154"/>
      <c r="AI415" s="154"/>
      <c r="AJ415" s="154"/>
      <c r="AK415" s="154"/>
      <c r="AL415" s="154"/>
      <c r="AM415" s="154"/>
      <c r="AN415" s="154"/>
      <c r="AO415" s="154"/>
      <c r="AP415" s="154"/>
      <c r="AQ415" s="154"/>
      <c r="AR415" s="154"/>
      <c r="AS415" s="154"/>
      <c r="AT415" s="154"/>
      <c r="AU415" s="154"/>
      <c r="AV415" s="154"/>
      <c r="AW415" s="154"/>
      <c r="AX415" s="154"/>
      <c r="AY415" s="154"/>
      <c r="AZ415" s="154"/>
      <c r="BA415" s="154"/>
      <c r="BB415" s="154"/>
      <c r="BC415" s="154"/>
      <c r="BD415" s="154"/>
      <c r="BE415" s="154"/>
      <c r="BF415" s="154"/>
      <c r="BG415" s="154"/>
      <c r="BH415" s="154"/>
    </row>
    <row r="416" spans="1:60" outlineLevel="1" x14ac:dyDescent="0.2">
      <c r="A416" s="155"/>
      <c r="B416" s="161"/>
      <c r="C416" s="196" t="s">
        <v>320</v>
      </c>
      <c r="D416" s="166"/>
      <c r="E416" s="171">
        <v>8.4</v>
      </c>
      <c r="F416" s="174"/>
      <c r="G416" s="174"/>
      <c r="H416" s="174"/>
      <c r="I416" s="174"/>
      <c r="J416" s="174"/>
      <c r="K416" s="174"/>
      <c r="L416" s="174"/>
      <c r="M416" s="174"/>
      <c r="N416" s="164"/>
      <c r="O416" s="164"/>
      <c r="P416" s="164"/>
      <c r="Q416" s="164"/>
      <c r="R416" s="164"/>
      <c r="S416" s="164"/>
      <c r="T416" s="165"/>
      <c r="U416" s="164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 t="s">
        <v>133</v>
      </c>
      <c r="AF416" s="154">
        <v>0</v>
      </c>
      <c r="AG416" s="154"/>
      <c r="AH416" s="154"/>
      <c r="AI416" s="154"/>
      <c r="AJ416" s="154"/>
      <c r="AK416" s="154"/>
      <c r="AL416" s="154"/>
      <c r="AM416" s="154"/>
      <c r="AN416" s="154"/>
      <c r="AO416" s="154"/>
      <c r="AP416" s="154"/>
      <c r="AQ416" s="154"/>
      <c r="AR416" s="154"/>
      <c r="AS416" s="154"/>
      <c r="AT416" s="154"/>
      <c r="AU416" s="154"/>
      <c r="AV416" s="154"/>
      <c r="AW416" s="154"/>
      <c r="AX416" s="154"/>
      <c r="AY416" s="154"/>
      <c r="AZ416" s="154"/>
      <c r="BA416" s="154"/>
      <c r="BB416" s="154"/>
      <c r="BC416" s="154"/>
      <c r="BD416" s="154"/>
      <c r="BE416" s="154"/>
      <c r="BF416" s="154"/>
      <c r="BG416" s="154"/>
      <c r="BH416" s="154"/>
    </row>
    <row r="417" spans="1:60" outlineLevel="1" x14ac:dyDescent="0.2">
      <c r="A417" s="155"/>
      <c r="B417" s="161"/>
      <c r="C417" s="196" t="s">
        <v>558</v>
      </c>
      <c r="D417" s="166"/>
      <c r="E417" s="171">
        <v>48.15</v>
      </c>
      <c r="F417" s="174"/>
      <c r="G417" s="174"/>
      <c r="H417" s="174"/>
      <c r="I417" s="174"/>
      <c r="J417" s="174"/>
      <c r="K417" s="174"/>
      <c r="L417" s="174"/>
      <c r="M417" s="174"/>
      <c r="N417" s="164"/>
      <c r="O417" s="164"/>
      <c r="P417" s="164"/>
      <c r="Q417" s="164"/>
      <c r="R417" s="164"/>
      <c r="S417" s="164"/>
      <c r="T417" s="165"/>
      <c r="U417" s="164"/>
      <c r="V417" s="154"/>
      <c r="W417" s="154"/>
      <c r="X417" s="154"/>
      <c r="Y417" s="154"/>
      <c r="Z417" s="154"/>
      <c r="AA417" s="154"/>
      <c r="AB417" s="154"/>
      <c r="AC417" s="154"/>
      <c r="AD417" s="154"/>
      <c r="AE417" s="154" t="s">
        <v>133</v>
      </c>
      <c r="AF417" s="154">
        <v>0</v>
      </c>
      <c r="AG417" s="154"/>
      <c r="AH417" s="154"/>
      <c r="AI417" s="154"/>
      <c r="AJ417" s="154"/>
      <c r="AK417" s="154"/>
      <c r="AL417" s="154"/>
      <c r="AM417" s="154"/>
      <c r="AN417" s="154"/>
      <c r="AO417" s="154"/>
      <c r="AP417" s="154"/>
      <c r="AQ417" s="154"/>
      <c r="AR417" s="154"/>
      <c r="AS417" s="154"/>
      <c r="AT417" s="154"/>
      <c r="AU417" s="154"/>
      <c r="AV417" s="154"/>
      <c r="AW417" s="154"/>
      <c r="AX417" s="154"/>
      <c r="AY417" s="154"/>
      <c r="AZ417" s="154"/>
      <c r="BA417" s="154"/>
      <c r="BB417" s="154"/>
      <c r="BC417" s="154"/>
      <c r="BD417" s="154"/>
      <c r="BE417" s="154"/>
      <c r="BF417" s="154"/>
      <c r="BG417" s="154"/>
      <c r="BH417" s="154"/>
    </row>
    <row r="418" spans="1:60" outlineLevel="1" x14ac:dyDescent="0.2">
      <c r="A418" s="155"/>
      <c r="B418" s="161"/>
      <c r="C418" s="196" t="s">
        <v>322</v>
      </c>
      <c r="D418" s="166"/>
      <c r="E418" s="171">
        <v>8.1</v>
      </c>
      <c r="F418" s="174"/>
      <c r="G418" s="174"/>
      <c r="H418" s="174"/>
      <c r="I418" s="174"/>
      <c r="J418" s="174"/>
      <c r="K418" s="174"/>
      <c r="L418" s="174"/>
      <c r="M418" s="174"/>
      <c r="N418" s="164"/>
      <c r="O418" s="164"/>
      <c r="P418" s="164"/>
      <c r="Q418" s="164"/>
      <c r="R418" s="164"/>
      <c r="S418" s="164"/>
      <c r="T418" s="165"/>
      <c r="U418" s="164"/>
      <c r="V418" s="154"/>
      <c r="W418" s="154"/>
      <c r="X418" s="154"/>
      <c r="Y418" s="154"/>
      <c r="Z418" s="154"/>
      <c r="AA418" s="154"/>
      <c r="AB418" s="154"/>
      <c r="AC418" s="154"/>
      <c r="AD418" s="154"/>
      <c r="AE418" s="154" t="s">
        <v>133</v>
      </c>
      <c r="AF418" s="154">
        <v>0</v>
      </c>
      <c r="AG418" s="154"/>
      <c r="AH418" s="154"/>
      <c r="AI418" s="154"/>
      <c r="AJ418" s="154"/>
      <c r="AK418" s="154"/>
      <c r="AL418" s="154"/>
      <c r="AM418" s="154"/>
      <c r="AN418" s="154"/>
      <c r="AO418" s="154"/>
      <c r="AP418" s="154"/>
      <c r="AQ418" s="154"/>
      <c r="AR418" s="154"/>
      <c r="AS418" s="154"/>
      <c r="AT418" s="154"/>
      <c r="AU418" s="154"/>
      <c r="AV418" s="154"/>
      <c r="AW418" s="154"/>
      <c r="AX418" s="154"/>
      <c r="AY418" s="154"/>
      <c r="AZ418" s="154"/>
      <c r="BA418" s="154"/>
      <c r="BB418" s="154"/>
      <c r="BC418" s="154"/>
      <c r="BD418" s="154"/>
      <c r="BE418" s="154"/>
      <c r="BF418" s="154"/>
      <c r="BG418" s="154"/>
      <c r="BH418" s="154"/>
    </row>
    <row r="419" spans="1:60" outlineLevel="1" x14ac:dyDescent="0.2">
      <c r="A419" s="155"/>
      <c r="B419" s="161"/>
      <c r="C419" s="196" t="s">
        <v>559</v>
      </c>
      <c r="D419" s="166"/>
      <c r="E419" s="171">
        <v>5.7</v>
      </c>
      <c r="F419" s="174"/>
      <c r="G419" s="174"/>
      <c r="H419" s="174"/>
      <c r="I419" s="174"/>
      <c r="J419" s="174"/>
      <c r="K419" s="174"/>
      <c r="L419" s="174"/>
      <c r="M419" s="174"/>
      <c r="N419" s="164"/>
      <c r="O419" s="164"/>
      <c r="P419" s="164"/>
      <c r="Q419" s="164"/>
      <c r="R419" s="164"/>
      <c r="S419" s="164"/>
      <c r="T419" s="165"/>
      <c r="U419" s="164"/>
      <c r="V419" s="154"/>
      <c r="W419" s="154"/>
      <c r="X419" s="154"/>
      <c r="Y419" s="154"/>
      <c r="Z419" s="154"/>
      <c r="AA419" s="154"/>
      <c r="AB419" s="154"/>
      <c r="AC419" s="154"/>
      <c r="AD419" s="154"/>
      <c r="AE419" s="154" t="s">
        <v>133</v>
      </c>
      <c r="AF419" s="154">
        <v>0</v>
      </c>
      <c r="AG419" s="154"/>
      <c r="AH419" s="154"/>
      <c r="AI419" s="154"/>
      <c r="AJ419" s="154"/>
      <c r="AK419" s="154"/>
      <c r="AL419" s="154"/>
      <c r="AM419" s="154"/>
      <c r="AN419" s="154"/>
      <c r="AO419" s="154"/>
      <c r="AP419" s="154"/>
      <c r="AQ419" s="154"/>
      <c r="AR419" s="154"/>
      <c r="AS419" s="154"/>
      <c r="AT419" s="154"/>
      <c r="AU419" s="154"/>
      <c r="AV419" s="154"/>
      <c r="AW419" s="154"/>
      <c r="AX419" s="154"/>
      <c r="AY419" s="154"/>
      <c r="AZ419" s="154"/>
      <c r="BA419" s="154"/>
      <c r="BB419" s="154"/>
      <c r="BC419" s="154"/>
      <c r="BD419" s="154"/>
      <c r="BE419" s="154"/>
      <c r="BF419" s="154"/>
      <c r="BG419" s="154"/>
      <c r="BH419" s="154"/>
    </row>
    <row r="420" spans="1:60" outlineLevel="1" x14ac:dyDescent="0.2">
      <c r="A420" s="155"/>
      <c r="B420" s="161"/>
      <c r="C420" s="196" t="s">
        <v>324</v>
      </c>
      <c r="D420" s="166"/>
      <c r="E420" s="171">
        <v>47.25</v>
      </c>
      <c r="F420" s="174"/>
      <c r="G420" s="174"/>
      <c r="H420" s="174"/>
      <c r="I420" s="174"/>
      <c r="J420" s="174"/>
      <c r="K420" s="174"/>
      <c r="L420" s="174"/>
      <c r="M420" s="174"/>
      <c r="N420" s="164"/>
      <c r="O420" s="164"/>
      <c r="P420" s="164"/>
      <c r="Q420" s="164"/>
      <c r="R420" s="164"/>
      <c r="S420" s="164"/>
      <c r="T420" s="165"/>
      <c r="U420" s="164"/>
      <c r="V420" s="154"/>
      <c r="W420" s="154"/>
      <c r="X420" s="154"/>
      <c r="Y420" s="154"/>
      <c r="Z420" s="154"/>
      <c r="AA420" s="154"/>
      <c r="AB420" s="154"/>
      <c r="AC420" s="154"/>
      <c r="AD420" s="154"/>
      <c r="AE420" s="154" t="s">
        <v>133</v>
      </c>
      <c r="AF420" s="154">
        <v>0</v>
      </c>
      <c r="AG420" s="154"/>
      <c r="AH420" s="154"/>
      <c r="AI420" s="154"/>
      <c r="AJ420" s="154"/>
      <c r="AK420" s="154"/>
      <c r="AL420" s="154"/>
      <c r="AM420" s="154"/>
      <c r="AN420" s="154"/>
      <c r="AO420" s="154"/>
      <c r="AP420" s="154"/>
      <c r="AQ420" s="154"/>
      <c r="AR420" s="154"/>
      <c r="AS420" s="154"/>
      <c r="AT420" s="154"/>
      <c r="AU420" s="154"/>
      <c r="AV420" s="154"/>
      <c r="AW420" s="154"/>
      <c r="AX420" s="154"/>
      <c r="AY420" s="154"/>
      <c r="AZ420" s="154"/>
      <c r="BA420" s="154"/>
      <c r="BB420" s="154"/>
      <c r="BC420" s="154"/>
      <c r="BD420" s="154"/>
      <c r="BE420" s="154"/>
      <c r="BF420" s="154"/>
      <c r="BG420" s="154"/>
      <c r="BH420" s="154"/>
    </row>
    <row r="421" spans="1:60" outlineLevel="1" x14ac:dyDescent="0.2">
      <c r="A421" s="155"/>
      <c r="B421" s="161"/>
      <c r="C421" s="196" t="s">
        <v>325</v>
      </c>
      <c r="D421" s="166"/>
      <c r="E421" s="171">
        <v>10.8</v>
      </c>
      <c r="F421" s="174"/>
      <c r="G421" s="174"/>
      <c r="H421" s="174"/>
      <c r="I421" s="174"/>
      <c r="J421" s="174"/>
      <c r="K421" s="174"/>
      <c r="L421" s="174"/>
      <c r="M421" s="174"/>
      <c r="N421" s="164"/>
      <c r="O421" s="164"/>
      <c r="P421" s="164"/>
      <c r="Q421" s="164"/>
      <c r="R421" s="164"/>
      <c r="S421" s="164"/>
      <c r="T421" s="165"/>
      <c r="U421" s="164"/>
      <c r="V421" s="154"/>
      <c r="W421" s="154"/>
      <c r="X421" s="154"/>
      <c r="Y421" s="154"/>
      <c r="Z421" s="154"/>
      <c r="AA421" s="154"/>
      <c r="AB421" s="154"/>
      <c r="AC421" s="154"/>
      <c r="AD421" s="154"/>
      <c r="AE421" s="154" t="s">
        <v>133</v>
      </c>
      <c r="AF421" s="154">
        <v>0</v>
      </c>
      <c r="AG421" s="154"/>
      <c r="AH421" s="154"/>
      <c r="AI421" s="154"/>
      <c r="AJ421" s="154"/>
      <c r="AK421" s="154"/>
      <c r="AL421" s="154"/>
      <c r="AM421" s="154"/>
      <c r="AN421" s="154"/>
      <c r="AO421" s="154"/>
      <c r="AP421" s="154"/>
      <c r="AQ421" s="154"/>
      <c r="AR421" s="154"/>
      <c r="AS421" s="154"/>
      <c r="AT421" s="154"/>
      <c r="AU421" s="154"/>
      <c r="AV421" s="154"/>
      <c r="AW421" s="154"/>
      <c r="AX421" s="154"/>
      <c r="AY421" s="154"/>
      <c r="AZ421" s="154"/>
      <c r="BA421" s="154"/>
      <c r="BB421" s="154"/>
      <c r="BC421" s="154"/>
      <c r="BD421" s="154"/>
      <c r="BE421" s="154"/>
      <c r="BF421" s="154"/>
      <c r="BG421" s="154"/>
      <c r="BH421" s="154"/>
    </row>
    <row r="422" spans="1:60" outlineLevel="1" x14ac:dyDescent="0.2">
      <c r="A422" s="155">
        <v>102</v>
      </c>
      <c r="B422" s="161" t="s">
        <v>560</v>
      </c>
      <c r="C422" s="195" t="s">
        <v>561</v>
      </c>
      <c r="D422" s="163" t="s">
        <v>195</v>
      </c>
      <c r="E422" s="170">
        <v>28.8</v>
      </c>
      <c r="F422" s="173"/>
      <c r="G422" s="174">
        <f>ROUND(E422*F422,2)</f>
        <v>0</v>
      </c>
      <c r="H422" s="173"/>
      <c r="I422" s="174">
        <f>ROUND(E422*H422,2)</f>
        <v>0</v>
      </c>
      <c r="J422" s="173"/>
      <c r="K422" s="174">
        <f>ROUND(E422*J422,2)</f>
        <v>0</v>
      </c>
      <c r="L422" s="174">
        <v>21</v>
      </c>
      <c r="M422" s="174">
        <f>G422*(1+L422/100)</f>
        <v>0</v>
      </c>
      <c r="N422" s="164">
        <v>0</v>
      </c>
      <c r="O422" s="164">
        <f>ROUND(E422*N422,5)</f>
        <v>0</v>
      </c>
      <c r="P422" s="164">
        <v>2.3E-3</v>
      </c>
      <c r="Q422" s="164">
        <f>ROUND(E422*P422,5)</f>
        <v>6.6239999999999993E-2</v>
      </c>
      <c r="R422" s="164"/>
      <c r="S422" s="164"/>
      <c r="T422" s="165">
        <v>0.10992</v>
      </c>
      <c r="U422" s="164">
        <f>ROUND(E422*T422,2)</f>
        <v>3.17</v>
      </c>
      <c r="V422" s="154"/>
      <c r="W422" s="154"/>
      <c r="X422" s="154"/>
      <c r="Y422" s="154"/>
      <c r="Z422" s="154"/>
      <c r="AA422" s="154"/>
      <c r="AB422" s="154"/>
      <c r="AC422" s="154"/>
      <c r="AD422" s="154"/>
      <c r="AE422" s="154" t="s">
        <v>152</v>
      </c>
      <c r="AF422" s="154"/>
      <c r="AG422" s="154"/>
      <c r="AH422" s="154"/>
      <c r="AI422" s="154"/>
      <c r="AJ422" s="154"/>
      <c r="AK422" s="154"/>
      <c r="AL422" s="154"/>
      <c r="AM422" s="154"/>
      <c r="AN422" s="154"/>
      <c r="AO422" s="154"/>
      <c r="AP422" s="154"/>
      <c r="AQ422" s="154"/>
      <c r="AR422" s="154"/>
      <c r="AS422" s="154"/>
      <c r="AT422" s="154"/>
      <c r="AU422" s="154"/>
      <c r="AV422" s="154"/>
      <c r="AW422" s="154"/>
      <c r="AX422" s="154"/>
      <c r="AY422" s="154"/>
      <c r="AZ422" s="154"/>
      <c r="BA422" s="154"/>
      <c r="BB422" s="154"/>
      <c r="BC422" s="154"/>
      <c r="BD422" s="154"/>
      <c r="BE422" s="154"/>
      <c r="BF422" s="154"/>
      <c r="BG422" s="154"/>
      <c r="BH422" s="154"/>
    </row>
    <row r="423" spans="1:60" outlineLevel="1" x14ac:dyDescent="0.2">
      <c r="A423" s="155"/>
      <c r="B423" s="161"/>
      <c r="C423" s="196" t="s">
        <v>547</v>
      </c>
      <c r="D423" s="166"/>
      <c r="E423" s="171">
        <v>1.6</v>
      </c>
      <c r="F423" s="174"/>
      <c r="G423" s="174"/>
      <c r="H423" s="174"/>
      <c r="I423" s="174"/>
      <c r="J423" s="174"/>
      <c r="K423" s="174"/>
      <c r="L423" s="174"/>
      <c r="M423" s="174"/>
      <c r="N423" s="164"/>
      <c r="O423" s="164"/>
      <c r="P423" s="164"/>
      <c r="Q423" s="164"/>
      <c r="R423" s="164"/>
      <c r="S423" s="164"/>
      <c r="T423" s="165"/>
      <c r="U423" s="164"/>
      <c r="V423" s="154"/>
      <c r="W423" s="154"/>
      <c r="X423" s="154"/>
      <c r="Y423" s="154"/>
      <c r="Z423" s="154"/>
      <c r="AA423" s="154"/>
      <c r="AB423" s="154"/>
      <c r="AC423" s="154"/>
      <c r="AD423" s="154"/>
      <c r="AE423" s="154" t="s">
        <v>133</v>
      </c>
      <c r="AF423" s="154">
        <v>0</v>
      </c>
      <c r="AG423" s="154"/>
      <c r="AH423" s="154"/>
      <c r="AI423" s="154"/>
      <c r="AJ423" s="154"/>
      <c r="AK423" s="154"/>
      <c r="AL423" s="154"/>
      <c r="AM423" s="154"/>
      <c r="AN423" s="154"/>
      <c r="AO423" s="154"/>
      <c r="AP423" s="154"/>
      <c r="AQ423" s="154"/>
      <c r="AR423" s="154"/>
      <c r="AS423" s="154"/>
      <c r="AT423" s="154"/>
      <c r="AU423" s="154"/>
      <c r="AV423" s="154"/>
      <c r="AW423" s="154"/>
      <c r="AX423" s="154"/>
      <c r="AY423" s="154"/>
      <c r="AZ423" s="154"/>
      <c r="BA423" s="154"/>
      <c r="BB423" s="154"/>
      <c r="BC423" s="154"/>
      <c r="BD423" s="154"/>
      <c r="BE423" s="154"/>
      <c r="BF423" s="154"/>
      <c r="BG423" s="154"/>
      <c r="BH423" s="154"/>
    </row>
    <row r="424" spans="1:60" outlineLevel="1" x14ac:dyDescent="0.2">
      <c r="A424" s="155"/>
      <c r="B424" s="161"/>
      <c r="C424" s="196" t="s">
        <v>500</v>
      </c>
      <c r="D424" s="166"/>
      <c r="E424" s="171">
        <v>27.2</v>
      </c>
      <c r="F424" s="174"/>
      <c r="G424" s="174"/>
      <c r="H424" s="174"/>
      <c r="I424" s="174"/>
      <c r="J424" s="174"/>
      <c r="K424" s="174"/>
      <c r="L424" s="174"/>
      <c r="M424" s="174"/>
      <c r="N424" s="164"/>
      <c r="O424" s="164"/>
      <c r="P424" s="164"/>
      <c r="Q424" s="164"/>
      <c r="R424" s="164"/>
      <c r="S424" s="164"/>
      <c r="T424" s="165"/>
      <c r="U424" s="164"/>
      <c r="V424" s="154"/>
      <c r="W424" s="154"/>
      <c r="X424" s="154"/>
      <c r="Y424" s="154"/>
      <c r="Z424" s="154"/>
      <c r="AA424" s="154"/>
      <c r="AB424" s="154"/>
      <c r="AC424" s="154"/>
      <c r="AD424" s="154"/>
      <c r="AE424" s="154" t="s">
        <v>133</v>
      </c>
      <c r="AF424" s="154">
        <v>0</v>
      </c>
      <c r="AG424" s="154"/>
      <c r="AH424" s="154"/>
      <c r="AI424" s="154"/>
      <c r="AJ424" s="154"/>
      <c r="AK424" s="154"/>
      <c r="AL424" s="154"/>
      <c r="AM424" s="154"/>
      <c r="AN424" s="154"/>
      <c r="AO424" s="154"/>
      <c r="AP424" s="154"/>
      <c r="AQ424" s="154"/>
      <c r="AR424" s="154"/>
      <c r="AS424" s="154"/>
      <c r="AT424" s="154"/>
      <c r="AU424" s="154"/>
      <c r="AV424" s="154"/>
      <c r="AW424" s="154"/>
      <c r="AX424" s="154"/>
      <c r="AY424" s="154"/>
      <c r="AZ424" s="154"/>
      <c r="BA424" s="154"/>
      <c r="BB424" s="154"/>
      <c r="BC424" s="154"/>
      <c r="BD424" s="154"/>
      <c r="BE424" s="154"/>
      <c r="BF424" s="154"/>
      <c r="BG424" s="154"/>
      <c r="BH424" s="154"/>
    </row>
    <row r="425" spans="1:60" ht="22.5" outlineLevel="1" x14ac:dyDescent="0.2">
      <c r="A425" s="155">
        <v>103</v>
      </c>
      <c r="B425" s="161" t="s">
        <v>562</v>
      </c>
      <c r="C425" s="195" t="s">
        <v>563</v>
      </c>
      <c r="D425" s="163" t="s">
        <v>195</v>
      </c>
      <c r="E425" s="170">
        <v>53.85</v>
      </c>
      <c r="F425" s="173"/>
      <c r="G425" s="174">
        <f>ROUND(E425*F425,2)</f>
        <v>0</v>
      </c>
      <c r="H425" s="173"/>
      <c r="I425" s="174">
        <f>ROUND(E425*H425,2)</f>
        <v>0</v>
      </c>
      <c r="J425" s="173"/>
      <c r="K425" s="174">
        <f>ROUND(E425*J425,2)</f>
        <v>0</v>
      </c>
      <c r="L425" s="174">
        <v>21</v>
      </c>
      <c r="M425" s="174">
        <f>G425*(1+L425/100)</f>
        <v>0</v>
      </c>
      <c r="N425" s="164">
        <v>0</v>
      </c>
      <c r="O425" s="164">
        <f>ROUND(E425*N425,5)</f>
        <v>0</v>
      </c>
      <c r="P425" s="164">
        <v>4.64E-3</v>
      </c>
      <c r="Q425" s="164">
        <f>ROUND(E425*P425,5)</f>
        <v>0.24986</v>
      </c>
      <c r="R425" s="164"/>
      <c r="S425" s="164"/>
      <c r="T425" s="165">
        <v>0.16208</v>
      </c>
      <c r="U425" s="164">
        <f>ROUND(E425*T425,2)</f>
        <v>8.73</v>
      </c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 t="s">
        <v>152</v>
      </c>
      <c r="AF425" s="154"/>
      <c r="AG425" s="154"/>
      <c r="AH425" s="154"/>
      <c r="AI425" s="154"/>
      <c r="AJ425" s="154"/>
      <c r="AK425" s="154"/>
      <c r="AL425" s="154"/>
      <c r="AM425" s="154"/>
      <c r="AN425" s="154"/>
      <c r="AO425" s="154"/>
      <c r="AP425" s="154"/>
      <c r="AQ425" s="154"/>
      <c r="AR425" s="154"/>
      <c r="AS425" s="154"/>
      <c r="AT425" s="154"/>
      <c r="AU425" s="154"/>
      <c r="AV425" s="154"/>
      <c r="AW425" s="154"/>
      <c r="AX425" s="154"/>
      <c r="AY425" s="154"/>
      <c r="AZ425" s="154"/>
      <c r="BA425" s="154"/>
      <c r="BB425" s="154"/>
      <c r="BC425" s="154"/>
      <c r="BD425" s="154"/>
      <c r="BE425" s="154"/>
      <c r="BF425" s="154"/>
      <c r="BG425" s="154"/>
      <c r="BH425" s="154"/>
    </row>
    <row r="426" spans="1:60" outlineLevel="1" x14ac:dyDescent="0.2">
      <c r="A426" s="155"/>
      <c r="B426" s="161"/>
      <c r="C426" s="196" t="s">
        <v>537</v>
      </c>
      <c r="D426" s="166"/>
      <c r="E426" s="171">
        <v>26.65</v>
      </c>
      <c r="F426" s="174"/>
      <c r="G426" s="174"/>
      <c r="H426" s="174"/>
      <c r="I426" s="174"/>
      <c r="J426" s="174"/>
      <c r="K426" s="174"/>
      <c r="L426" s="174"/>
      <c r="M426" s="174"/>
      <c r="N426" s="164"/>
      <c r="O426" s="164"/>
      <c r="P426" s="164"/>
      <c r="Q426" s="164"/>
      <c r="R426" s="164"/>
      <c r="S426" s="164"/>
      <c r="T426" s="165"/>
      <c r="U426" s="164"/>
      <c r="V426" s="154"/>
      <c r="W426" s="154"/>
      <c r="X426" s="154"/>
      <c r="Y426" s="154"/>
      <c r="Z426" s="154"/>
      <c r="AA426" s="154"/>
      <c r="AB426" s="154"/>
      <c r="AC426" s="154"/>
      <c r="AD426" s="154"/>
      <c r="AE426" s="154" t="s">
        <v>133</v>
      </c>
      <c r="AF426" s="154">
        <v>0</v>
      </c>
      <c r="AG426" s="154"/>
      <c r="AH426" s="154"/>
      <c r="AI426" s="154"/>
      <c r="AJ426" s="154"/>
      <c r="AK426" s="154"/>
      <c r="AL426" s="154"/>
      <c r="AM426" s="154"/>
      <c r="AN426" s="154"/>
      <c r="AO426" s="154"/>
      <c r="AP426" s="154"/>
      <c r="AQ426" s="154"/>
      <c r="AR426" s="154"/>
      <c r="AS426" s="154"/>
      <c r="AT426" s="154"/>
      <c r="AU426" s="154"/>
      <c r="AV426" s="154"/>
      <c r="AW426" s="154"/>
      <c r="AX426" s="154"/>
      <c r="AY426" s="154"/>
      <c r="AZ426" s="154"/>
      <c r="BA426" s="154"/>
      <c r="BB426" s="154"/>
      <c r="BC426" s="154"/>
      <c r="BD426" s="154"/>
      <c r="BE426" s="154"/>
      <c r="BF426" s="154"/>
      <c r="BG426" s="154"/>
      <c r="BH426" s="154"/>
    </row>
    <row r="427" spans="1:60" outlineLevel="1" x14ac:dyDescent="0.2">
      <c r="A427" s="155"/>
      <c r="B427" s="161"/>
      <c r="C427" s="196" t="s">
        <v>500</v>
      </c>
      <c r="D427" s="166"/>
      <c r="E427" s="171">
        <v>27.2</v>
      </c>
      <c r="F427" s="174"/>
      <c r="G427" s="174"/>
      <c r="H427" s="174"/>
      <c r="I427" s="174"/>
      <c r="J427" s="174"/>
      <c r="K427" s="174"/>
      <c r="L427" s="174"/>
      <c r="M427" s="174"/>
      <c r="N427" s="164"/>
      <c r="O427" s="164"/>
      <c r="P427" s="164"/>
      <c r="Q427" s="164"/>
      <c r="R427" s="164"/>
      <c r="S427" s="164"/>
      <c r="T427" s="165"/>
      <c r="U427" s="164"/>
      <c r="V427" s="154"/>
      <c r="W427" s="154"/>
      <c r="X427" s="154"/>
      <c r="Y427" s="154"/>
      <c r="Z427" s="154"/>
      <c r="AA427" s="154"/>
      <c r="AB427" s="154"/>
      <c r="AC427" s="154"/>
      <c r="AD427" s="154"/>
      <c r="AE427" s="154" t="s">
        <v>133</v>
      </c>
      <c r="AF427" s="154">
        <v>0</v>
      </c>
      <c r="AG427" s="154"/>
      <c r="AH427" s="154"/>
      <c r="AI427" s="154"/>
      <c r="AJ427" s="154"/>
      <c r="AK427" s="154"/>
      <c r="AL427" s="154"/>
      <c r="AM427" s="154"/>
      <c r="AN427" s="154"/>
      <c r="AO427" s="154"/>
      <c r="AP427" s="154"/>
      <c r="AQ427" s="154"/>
      <c r="AR427" s="154"/>
      <c r="AS427" s="154"/>
      <c r="AT427" s="154"/>
      <c r="AU427" s="154"/>
      <c r="AV427" s="154"/>
      <c r="AW427" s="154"/>
      <c r="AX427" s="154"/>
      <c r="AY427" s="154"/>
      <c r="AZ427" s="154"/>
      <c r="BA427" s="154"/>
      <c r="BB427" s="154"/>
      <c r="BC427" s="154"/>
      <c r="BD427" s="154"/>
      <c r="BE427" s="154"/>
      <c r="BF427" s="154"/>
      <c r="BG427" s="154"/>
      <c r="BH427" s="154"/>
    </row>
    <row r="428" spans="1:60" outlineLevel="1" x14ac:dyDescent="0.2">
      <c r="A428" s="155">
        <v>104</v>
      </c>
      <c r="B428" s="161" t="s">
        <v>564</v>
      </c>
      <c r="C428" s="195" t="s">
        <v>565</v>
      </c>
      <c r="D428" s="163" t="s">
        <v>195</v>
      </c>
      <c r="E428" s="170">
        <v>20</v>
      </c>
      <c r="F428" s="173"/>
      <c r="G428" s="174">
        <f>ROUND(E428*F428,2)</f>
        <v>0</v>
      </c>
      <c r="H428" s="173"/>
      <c r="I428" s="174">
        <f>ROUND(E428*H428,2)</f>
        <v>0</v>
      </c>
      <c r="J428" s="173"/>
      <c r="K428" s="174">
        <f>ROUND(E428*J428,2)</f>
        <v>0</v>
      </c>
      <c r="L428" s="174">
        <v>21</v>
      </c>
      <c r="M428" s="174">
        <f>G428*(1+L428/100)</f>
        <v>0</v>
      </c>
      <c r="N428" s="164">
        <v>0</v>
      </c>
      <c r="O428" s="164">
        <f>ROUND(E428*N428,5)</f>
        <v>0</v>
      </c>
      <c r="P428" s="164">
        <v>3.3600000000000001E-3</v>
      </c>
      <c r="Q428" s="164">
        <f>ROUND(E428*P428,5)</f>
        <v>6.7199999999999996E-2</v>
      </c>
      <c r="R428" s="164"/>
      <c r="S428" s="164"/>
      <c r="T428" s="165">
        <v>0.10596</v>
      </c>
      <c r="U428" s="164">
        <f>ROUND(E428*T428,2)</f>
        <v>2.12</v>
      </c>
      <c r="V428" s="154"/>
      <c r="W428" s="154"/>
      <c r="X428" s="154"/>
      <c r="Y428" s="154"/>
      <c r="Z428" s="154"/>
      <c r="AA428" s="154"/>
      <c r="AB428" s="154"/>
      <c r="AC428" s="154"/>
      <c r="AD428" s="154"/>
      <c r="AE428" s="154" t="s">
        <v>152</v>
      </c>
      <c r="AF428" s="154"/>
      <c r="AG428" s="154"/>
      <c r="AH428" s="154"/>
      <c r="AI428" s="154"/>
      <c r="AJ428" s="154"/>
      <c r="AK428" s="154"/>
      <c r="AL428" s="154"/>
      <c r="AM428" s="154"/>
      <c r="AN428" s="154"/>
      <c r="AO428" s="154"/>
      <c r="AP428" s="154"/>
      <c r="AQ428" s="154"/>
      <c r="AR428" s="154"/>
      <c r="AS428" s="154"/>
      <c r="AT428" s="154"/>
      <c r="AU428" s="154"/>
      <c r="AV428" s="154"/>
      <c r="AW428" s="154"/>
      <c r="AX428" s="154"/>
      <c r="AY428" s="154"/>
      <c r="AZ428" s="154"/>
      <c r="BA428" s="154"/>
      <c r="BB428" s="154"/>
      <c r="BC428" s="154"/>
      <c r="BD428" s="154"/>
      <c r="BE428" s="154"/>
      <c r="BF428" s="154"/>
      <c r="BG428" s="154"/>
      <c r="BH428" s="154"/>
    </row>
    <row r="429" spans="1:60" outlineLevel="1" x14ac:dyDescent="0.2">
      <c r="A429" s="155"/>
      <c r="B429" s="161"/>
      <c r="C429" s="196" t="s">
        <v>566</v>
      </c>
      <c r="D429" s="166"/>
      <c r="E429" s="171">
        <v>8</v>
      </c>
      <c r="F429" s="174"/>
      <c r="G429" s="174"/>
      <c r="H429" s="174"/>
      <c r="I429" s="174"/>
      <c r="J429" s="174"/>
      <c r="K429" s="174"/>
      <c r="L429" s="174"/>
      <c r="M429" s="174"/>
      <c r="N429" s="164"/>
      <c r="O429" s="164"/>
      <c r="P429" s="164"/>
      <c r="Q429" s="164"/>
      <c r="R429" s="164"/>
      <c r="S429" s="164"/>
      <c r="T429" s="165"/>
      <c r="U429" s="164"/>
      <c r="V429" s="154"/>
      <c r="W429" s="154"/>
      <c r="X429" s="154"/>
      <c r="Y429" s="154"/>
      <c r="Z429" s="154"/>
      <c r="AA429" s="154"/>
      <c r="AB429" s="154"/>
      <c r="AC429" s="154"/>
      <c r="AD429" s="154"/>
      <c r="AE429" s="154" t="s">
        <v>133</v>
      </c>
      <c r="AF429" s="154">
        <v>0</v>
      </c>
      <c r="AG429" s="154"/>
      <c r="AH429" s="154"/>
      <c r="AI429" s="154"/>
      <c r="AJ429" s="154"/>
      <c r="AK429" s="154"/>
      <c r="AL429" s="154"/>
      <c r="AM429" s="154"/>
      <c r="AN429" s="154"/>
      <c r="AO429" s="154"/>
      <c r="AP429" s="154"/>
      <c r="AQ429" s="154"/>
      <c r="AR429" s="154"/>
      <c r="AS429" s="154"/>
      <c r="AT429" s="154"/>
      <c r="AU429" s="154"/>
      <c r="AV429" s="154"/>
      <c r="AW429" s="154"/>
      <c r="AX429" s="154"/>
      <c r="AY429" s="154"/>
      <c r="AZ429" s="154"/>
      <c r="BA429" s="154"/>
      <c r="BB429" s="154"/>
      <c r="BC429" s="154"/>
      <c r="BD429" s="154"/>
      <c r="BE429" s="154"/>
      <c r="BF429" s="154"/>
      <c r="BG429" s="154"/>
      <c r="BH429" s="154"/>
    </row>
    <row r="430" spans="1:60" outlineLevel="1" x14ac:dyDescent="0.2">
      <c r="A430" s="155"/>
      <c r="B430" s="161"/>
      <c r="C430" s="196" t="s">
        <v>551</v>
      </c>
      <c r="D430" s="166"/>
      <c r="E430" s="171">
        <v>12</v>
      </c>
      <c r="F430" s="174"/>
      <c r="G430" s="174"/>
      <c r="H430" s="174"/>
      <c r="I430" s="174"/>
      <c r="J430" s="174"/>
      <c r="K430" s="174"/>
      <c r="L430" s="174"/>
      <c r="M430" s="174"/>
      <c r="N430" s="164"/>
      <c r="O430" s="164"/>
      <c r="P430" s="164"/>
      <c r="Q430" s="164"/>
      <c r="R430" s="164"/>
      <c r="S430" s="164"/>
      <c r="T430" s="165"/>
      <c r="U430" s="164"/>
      <c r="V430" s="154"/>
      <c r="W430" s="154"/>
      <c r="X430" s="154"/>
      <c r="Y430" s="154"/>
      <c r="Z430" s="154"/>
      <c r="AA430" s="154"/>
      <c r="AB430" s="154"/>
      <c r="AC430" s="154"/>
      <c r="AD430" s="154"/>
      <c r="AE430" s="154" t="s">
        <v>133</v>
      </c>
      <c r="AF430" s="154">
        <v>0</v>
      </c>
      <c r="AG430" s="154"/>
      <c r="AH430" s="154"/>
      <c r="AI430" s="154"/>
      <c r="AJ430" s="154"/>
      <c r="AK430" s="154"/>
      <c r="AL430" s="154"/>
      <c r="AM430" s="154"/>
      <c r="AN430" s="154"/>
      <c r="AO430" s="154"/>
      <c r="AP430" s="154"/>
      <c r="AQ430" s="154"/>
      <c r="AR430" s="154"/>
      <c r="AS430" s="154"/>
      <c r="AT430" s="154"/>
      <c r="AU430" s="154"/>
      <c r="AV430" s="154"/>
      <c r="AW430" s="154"/>
      <c r="AX430" s="154"/>
      <c r="AY430" s="154"/>
      <c r="AZ430" s="154"/>
      <c r="BA430" s="154"/>
      <c r="BB430" s="154"/>
      <c r="BC430" s="154"/>
      <c r="BD430" s="154"/>
      <c r="BE430" s="154"/>
      <c r="BF430" s="154"/>
      <c r="BG430" s="154"/>
      <c r="BH430" s="154"/>
    </row>
    <row r="431" spans="1:60" outlineLevel="1" x14ac:dyDescent="0.2">
      <c r="A431" s="155">
        <v>105</v>
      </c>
      <c r="B431" s="161" t="s">
        <v>567</v>
      </c>
      <c r="C431" s="195" t="s">
        <v>568</v>
      </c>
      <c r="D431" s="163" t="s">
        <v>366</v>
      </c>
      <c r="E431" s="170">
        <v>1</v>
      </c>
      <c r="F431" s="173"/>
      <c r="G431" s="174">
        <f>ROUND(E431*F431,2)</f>
        <v>0</v>
      </c>
      <c r="H431" s="173"/>
      <c r="I431" s="174">
        <f>ROUND(E431*H431,2)</f>
        <v>0</v>
      </c>
      <c r="J431" s="173"/>
      <c r="K431" s="174">
        <f>ROUND(E431*J431,2)</f>
        <v>0</v>
      </c>
      <c r="L431" s="174">
        <v>21</v>
      </c>
      <c r="M431" s="174">
        <f>G431*(1+L431/100)</f>
        <v>0</v>
      </c>
      <c r="N431" s="164">
        <v>0</v>
      </c>
      <c r="O431" s="164">
        <f>ROUND(E431*N431,5)</f>
        <v>0</v>
      </c>
      <c r="P431" s="164">
        <v>0</v>
      </c>
      <c r="Q431" s="164">
        <f>ROUND(E431*P431,5)</f>
        <v>0</v>
      </c>
      <c r="R431" s="164"/>
      <c r="S431" s="164"/>
      <c r="T431" s="165">
        <v>0</v>
      </c>
      <c r="U431" s="164">
        <f>ROUND(E431*T431,2)</f>
        <v>0</v>
      </c>
      <c r="V431" s="154"/>
      <c r="W431" s="154"/>
      <c r="X431" s="154"/>
      <c r="Y431" s="154"/>
      <c r="Z431" s="154"/>
      <c r="AA431" s="154"/>
      <c r="AB431" s="154"/>
      <c r="AC431" s="154"/>
      <c r="AD431" s="154"/>
      <c r="AE431" s="154" t="s">
        <v>131</v>
      </c>
      <c r="AF431" s="154"/>
      <c r="AG431" s="154"/>
      <c r="AH431" s="154"/>
      <c r="AI431" s="154"/>
      <c r="AJ431" s="154"/>
      <c r="AK431" s="154"/>
      <c r="AL431" s="154"/>
      <c r="AM431" s="154"/>
      <c r="AN431" s="154"/>
      <c r="AO431" s="154"/>
      <c r="AP431" s="154"/>
      <c r="AQ431" s="154"/>
      <c r="AR431" s="154"/>
      <c r="AS431" s="154"/>
      <c r="AT431" s="154"/>
      <c r="AU431" s="154"/>
      <c r="AV431" s="154"/>
      <c r="AW431" s="154"/>
      <c r="AX431" s="154"/>
      <c r="AY431" s="154"/>
      <c r="AZ431" s="154"/>
      <c r="BA431" s="154"/>
      <c r="BB431" s="154"/>
      <c r="BC431" s="154"/>
      <c r="BD431" s="154"/>
      <c r="BE431" s="154"/>
      <c r="BF431" s="154"/>
      <c r="BG431" s="154"/>
      <c r="BH431" s="154"/>
    </row>
    <row r="432" spans="1:60" outlineLevel="1" x14ac:dyDescent="0.2">
      <c r="A432" s="155"/>
      <c r="B432" s="161"/>
      <c r="C432" s="196" t="s">
        <v>569</v>
      </c>
      <c r="D432" s="166"/>
      <c r="E432" s="171">
        <v>1</v>
      </c>
      <c r="F432" s="174"/>
      <c r="G432" s="174"/>
      <c r="H432" s="174"/>
      <c r="I432" s="174"/>
      <c r="J432" s="174"/>
      <c r="K432" s="174"/>
      <c r="L432" s="174"/>
      <c r="M432" s="174"/>
      <c r="N432" s="164"/>
      <c r="O432" s="164"/>
      <c r="P432" s="164"/>
      <c r="Q432" s="164"/>
      <c r="R432" s="164"/>
      <c r="S432" s="164"/>
      <c r="T432" s="165"/>
      <c r="U432" s="164"/>
      <c r="V432" s="154"/>
      <c r="W432" s="154"/>
      <c r="X432" s="154"/>
      <c r="Y432" s="154"/>
      <c r="Z432" s="154"/>
      <c r="AA432" s="154"/>
      <c r="AB432" s="154"/>
      <c r="AC432" s="154"/>
      <c r="AD432" s="154"/>
      <c r="AE432" s="154" t="s">
        <v>133</v>
      </c>
      <c r="AF432" s="154">
        <v>0</v>
      </c>
      <c r="AG432" s="154"/>
      <c r="AH432" s="154"/>
      <c r="AI432" s="154"/>
      <c r="AJ432" s="154"/>
      <c r="AK432" s="154"/>
      <c r="AL432" s="154"/>
      <c r="AM432" s="154"/>
      <c r="AN432" s="154"/>
      <c r="AO432" s="154"/>
      <c r="AP432" s="154"/>
      <c r="AQ432" s="154"/>
      <c r="AR432" s="154"/>
      <c r="AS432" s="154"/>
      <c r="AT432" s="154"/>
      <c r="AU432" s="154"/>
      <c r="AV432" s="154"/>
      <c r="AW432" s="154"/>
      <c r="AX432" s="154"/>
      <c r="AY432" s="154"/>
      <c r="AZ432" s="154"/>
      <c r="BA432" s="154"/>
      <c r="BB432" s="154"/>
      <c r="BC432" s="154"/>
      <c r="BD432" s="154"/>
      <c r="BE432" s="154"/>
      <c r="BF432" s="154"/>
      <c r="BG432" s="154"/>
      <c r="BH432" s="154"/>
    </row>
    <row r="433" spans="1:60" outlineLevel="1" x14ac:dyDescent="0.2">
      <c r="A433" s="155">
        <v>106</v>
      </c>
      <c r="B433" s="161" t="s">
        <v>570</v>
      </c>
      <c r="C433" s="195" t="s">
        <v>571</v>
      </c>
      <c r="D433" s="163" t="s">
        <v>366</v>
      </c>
      <c r="E433" s="170">
        <v>1</v>
      </c>
      <c r="F433" s="173"/>
      <c r="G433" s="174">
        <f>ROUND(E433*F433,2)</f>
        <v>0</v>
      </c>
      <c r="H433" s="173"/>
      <c r="I433" s="174">
        <f>ROUND(E433*H433,2)</f>
        <v>0</v>
      </c>
      <c r="J433" s="173"/>
      <c r="K433" s="174">
        <f>ROUND(E433*J433,2)</f>
        <v>0</v>
      </c>
      <c r="L433" s="174">
        <v>21</v>
      </c>
      <c r="M433" s="174">
        <f>G433*(1+L433/100)</f>
        <v>0</v>
      </c>
      <c r="N433" s="164">
        <v>0</v>
      </c>
      <c r="O433" s="164">
        <f>ROUND(E433*N433,5)</f>
        <v>0</v>
      </c>
      <c r="P433" s="164">
        <v>0</v>
      </c>
      <c r="Q433" s="164">
        <f>ROUND(E433*P433,5)</f>
        <v>0</v>
      </c>
      <c r="R433" s="164"/>
      <c r="S433" s="164"/>
      <c r="T433" s="165">
        <v>0</v>
      </c>
      <c r="U433" s="164">
        <f>ROUND(E433*T433,2)</f>
        <v>0</v>
      </c>
      <c r="V433" s="154"/>
      <c r="W433" s="154"/>
      <c r="X433" s="154"/>
      <c r="Y433" s="154"/>
      <c r="Z433" s="154"/>
      <c r="AA433" s="154"/>
      <c r="AB433" s="154"/>
      <c r="AC433" s="154"/>
      <c r="AD433" s="154"/>
      <c r="AE433" s="154" t="s">
        <v>131</v>
      </c>
      <c r="AF433" s="154"/>
      <c r="AG433" s="154"/>
      <c r="AH433" s="154"/>
      <c r="AI433" s="154"/>
      <c r="AJ433" s="154"/>
      <c r="AK433" s="154"/>
      <c r="AL433" s="154"/>
      <c r="AM433" s="154"/>
      <c r="AN433" s="154"/>
      <c r="AO433" s="154"/>
      <c r="AP433" s="154"/>
      <c r="AQ433" s="154"/>
      <c r="AR433" s="154"/>
      <c r="AS433" s="154"/>
      <c r="AT433" s="154"/>
      <c r="AU433" s="154"/>
      <c r="AV433" s="154"/>
      <c r="AW433" s="154"/>
      <c r="AX433" s="154"/>
      <c r="AY433" s="154"/>
      <c r="AZ433" s="154"/>
      <c r="BA433" s="154"/>
      <c r="BB433" s="154"/>
      <c r="BC433" s="154"/>
      <c r="BD433" s="154"/>
      <c r="BE433" s="154"/>
      <c r="BF433" s="154"/>
      <c r="BG433" s="154"/>
      <c r="BH433" s="154"/>
    </row>
    <row r="434" spans="1:60" outlineLevel="1" x14ac:dyDescent="0.2">
      <c r="A434" s="155"/>
      <c r="B434" s="161"/>
      <c r="C434" s="196" t="s">
        <v>55</v>
      </c>
      <c r="D434" s="166"/>
      <c r="E434" s="171">
        <v>1</v>
      </c>
      <c r="F434" s="174"/>
      <c r="G434" s="174"/>
      <c r="H434" s="174"/>
      <c r="I434" s="174"/>
      <c r="J434" s="174"/>
      <c r="K434" s="174"/>
      <c r="L434" s="174"/>
      <c r="M434" s="174"/>
      <c r="N434" s="164"/>
      <c r="O434" s="164"/>
      <c r="P434" s="164"/>
      <c r="Q434" s="164"/>
      <c r="R434" s="164"/>
      <c r="S434" s="164"/>
      <c r="T434" s="165"/>
      <c r="U434" s="164"/>
      <c r="V434" s="154"/>
      <c r="W434" s="154"/>
      <c r="X434" s="154"/>
      <c r="Y434" s="154"/>
      <c r="Z434" s="154"/>
      <c r="AA434" s="154"/>
      <c r="AB434" s="154"/>
      <c r="AC434" s="154"/>
      <c r="AD434" s="154"/>
      <c r="AE434" s="154" t="s">
        <v>133</v>
      </c>
      <c r="AF434" s="154">
        <v>0</v>
      </c>
      <c r="AG434" s="154"/>
      <c r="AH434" s="154"/>
      <c r="AI434" s="154"/>
      <c r="AJ434" s="154"/>
      <c r="AK434" s="154"/>
      <c r="AL434" s="154"/>
      <c r="AM434" s="154"/>
      <c r="AN434" s="154"/>
      <c r="AO434" s="154"/>
      <c r="AP434" s="154"/>
      <c r="AQ434" s="154"/>
      <c r="AR434" s="154"/>
      <c r="AS434" s="154"/>
      <c r="AT434" s="154"/>
      <c r="AU434" s="154"/>
      <c r="AV434" s="154"/>
      <c r="AW434" s="154"/>
      <c r="AX434" s="154"/>
      <c r="AY434" s="154"/>
      <c r="AZ434" s="154"/>
      <c r="BA434" s="154"/>
      <c r="BB434" s="154"/>
      <c r="BC434" s="154"/>
      <c r="BD434" s="154"/>
      <c r="BE434" s="154"/>
      <c r="BF434" s="154"/>
      <c r="BG434" s="154"/>
      <c r="BH434" s="154"/>
    </row>
    <row r="435" spans="1:60" outlineLevel="1" x14ac:dyDescent="0.2">
      <c r="A435" s="155">
        <v>107</v>
      </c>
      <c r="B435" s="161" t="s">
        <v>572</v>
      </c>
      <c r="C435" s="195" t="s">
        <v>573</v>
      </c>
      <c r="D435" s="163" t="s">
        <v>447</v>
      </c>
      <c r="E435" s="170">
        <v>1.19363</v>
      </c>
      <c r="F435" s="173"/>
      <c r="G435" s="174">
        <f>ROUND(E435*F435,2)</f>
        <v>0</v>
      </c>
      <c r="H435" s="173"/>
      <c r="I435" s="174">
        <f>ROUND(E435*H435,2)</f>
        <v>0</v>
      </c>
      <c r="J435" s="173"/>
      <c r="K435" s="174">
        <f>ROUND(E435*J435,2)</f>
        <v>0</v>
      </c>
      <c r="L435" s="174">
        <v>21</v>
      </c>
      <c r="M435" s="174">
        <f>G435*(1+L435/100)</f>
        <v>0</v>
      </c>
      <c r="N435" s="164">
        <v>0</v>
      </c>
      <c r="O435" s="164">
        <f>ROUND(E435*N435,5)</f>
        <v>0</v>
      </c>
      <c r="P435" s="164">
        <v>0</v>
      </c>
      <c r="Q435" s="164">
        <f>ROUND(E435*P435,5)</f>
        <v>0</v>
      </c>
      <c r="R435" s="164"/>
      <c r="S435" s="164"/>
      <c r="T435" s="165">
        <v>4.7370000000000001</v>
      </c>
      <c r="U435" s="164">
        <f>ROUND(E435*T435,2)</f>
        <v>5.65</v>
      </c>
      <c r="V435" s="154"/>
      <c r="W435" s="154"/>
      <c r="X435" s="154"/>
      <c r="Y435" s="154"/>
      <c r="Z435" s="154"/>
      <c r="AA435" s="154"/>
      <c r="AB435" s="154"/>
      <c r="AC435" s="154"/>
      <c r="AD435" s="154"/>
      <c r="AE435" s="154" t="s">
        <v>131</v>
      </c>
      <c r="AF435" s="154"/>
      <c r="AG435" s="154"/>
      <c r="AH435" s="154"/>
      <c r="AI435" s="154"/>
      <c r="AJ435" s="154"/>
      <c r="AK435" s="154"/>
      <c r="AL435" s="154"/>
      <c r="AM435" s="154"/>
      <c r="AN435" s="154"/>
      <c r="AO435" s="154"/>
      <c r="AP435" s="154"/>
      <c r="AQ435" s="154"/>
      <c r="AR435" s="154"/>
      <c r="AS435" s="154"/>
      <c r="AT435" s="154"/>
      <c r="AU435" s="154"/>
      <c r="AV435" s="154"/>
      <c r="AW435" s="154"/>
      <c r="AX435" s="154"/>
      <c r="AY435" s="154"/>
      <c r="AZ435" s="154"/>
      <c r="BA435" s="154"/>
      <c r="BB435" s="154"/>
      <c r="BC435" s="154"/>
      <c r="BD435" s="154"/>
      <c r="BE435" s="154"/>
      <c r="BF435" s="154"/>
      <c r="BG435" s="154"/>
      <c r="BH435" s="154"/>
    </row>
    <row r="436" spans="1:60" outlineLevel="1" x14ac:dyDescent="0.2">
      <c r="A436" s="155">
        <v>108</v>
      </c>
      <c r="B436" s="161" t="s">
        <v>574</v>
      </c>
      <c r="C436" s="195" t="s">
        <v>575</v>
      </c>
      <c r="D436" s="163" t="s">
        <v>356</v>
      </c>
      <c r="E436" s="170">
        <v>1</v>
      </c>
      <c r="F436" s="173"/>
      <c r="G436" s="174">
        <f>ROUND(E436*F436,2)</f>
        <v>0</v>
      </c>
      <c r="H436" s="173"/>
      <c r="I436" s="174">
        <f>ROUND(E436*H436,2)</f>
        <v>0</v>
      </c>
      <c r="J436" s="173"/>
      <c r="K436" s="174">
        <f>ROUND(E436*J436,2)</f>
        <v>0</v>
      </c>
      <c r="L436" s="174">
        <v>21</v>
      </c>
      <c r="M436" s="174">
        <f>G436*(1+L436/100)</f>
        <v>0</v>
      </c>
      <c r="N436" s="164">
        <v>0</v>
      </c>
      <c r="O436" s="164">
        <f>ROUND(E436*N436,5)</f>
        <v>0</v>
      </c>
      <c r="P436" s="164">
        <v>0</v>
      </c>
      <c r="Q436" s="164">
        <f>ROUND(E436*P436,5)</f>
        <v>0</v>
      </c>
      <c r="R436" s="164"/>
      <c r="S436" s="164"/>
      <c r="T436" s="165">
        <v>0</v>
      </c>
      <c r="U436" s="164">
        <f>ROUND(E436*T436,2)</f>
        <v>0</v>
      </c>
      <c r="V436" s="154"/>
      <c r="W436" s="154"/>
      <c r="X436" s="154"/>
      <c r="Y436" s="154"/>
      <c r="Z436" s="154"/>
      <c r="AA436" s="154"/>
      <c r="AB436" s="154"/>
      <c r="AC436" s="154"/>
      <c r="AD436" s="154"/>
      <c r="AE436" s="154" t="s">
        <v>131</v>
      </c>
      <c r="AF436" s="154"/>
      <c r="AG436" s="154"/>
      <c r="AH436" s="154"/>
      <c r="AI436" s="154"/>
      <c r="AJ436" s="154"/>
      <c r="AK436" s="154"/>
      <c r="AL436" s="154"/>
      <c r="AM436" s="154"/>
      <c r="AN436" s="154"/>
      <c r="AO436" s="154"/>
      <c r="AP436" s="154"/>
      <c r="AQ436" s="154"/>
      <c r="AR436" s="154"/>
      <c r="AS436" s="154"/>
      <c r="AT436" s="154"/>
      <c r="AU436" s="154"/>
      <c r="AV436" s="154"/>
      <c r="AW436" s="154"/>
      <c r="AX436" s="154"/>
      <c r="AY436" s="154"/>
      <c r="AZ436" s="154"/>
      <c r="BA436" s="154"/>
      <c r="BB436" s="154"/>
      <c r="BC436" s="154"/>
      <c r="BD436" s="154"/>
      <c r="BE436" s="154"/>
      <c r="BF436" s="154"/>
      <c r="BG436" s="154"/>
      <c r="BH436" s="154"/>
    </row>
    <row r="437" spans="1:60" outlineLevel="1" x14ac:dyDescent="0.2">
      <c r="A437" s="155"/>
      <c r="B437" s="161"/>
      <c r="C437" s="196" t="s">
        <v>55</v>
      </c>
      <c r="D437" s="166"/>
      <c r="E437" s="171">
        <v>1</v>
      </c>
      <c r="F437" s="174"/>
      <c r="G437" s="174"/>
      <c r="H437" s="174"/>
      <c r="I437" s="174"/>
      <c r="J437" s="174"/>
      <c r="K437" s="174"/>
      <c r="L437" s="174"/>
      <c r="M437" s="174"/>
      <c r="N437" s="164"/>
      <c r="O437" s="164"/>
      <c r="P437" s="164"/>
      <c r="Q437" s="164"/>
      <c r="R437" s="164"/>
      <c r="S437" s="164"/>
      <c r="T437" s="165"/>
      <c r="U437" s="164"/>
      <c r="V437" s="154"/>
      <c r="W437" s="154"/>
      <c r="X437" s="154"/>
      <c r="Y437" s="154"/>
      <c r="Z437" s="154"/>
      <c r="AA437" s="154"/>
      <c r="AB437" s="154"/>
      <c r="AC437" s="154"/>
      <c r="AD437" s="154"/>
      <c r="AE437" s="154" t="s">
        <v>133</v>
      </c>
      <c r="AF437" s="154">
        <v>0</v>
      </c>
      <c r="AG437" s="154"/>
      <c r="AH437" s="154"/>
      <c r="AI437" s="154"/>
      <c r="AJ437" s="154"/>
      <c r="AK437" s="154"/>
      <c r="AL437" s="154"/>
      <c r="AM437" s="154"/>
      <c r="AN437" s="154"/>
      <c r="AO437" s="154"/>
      <c r="AP437" s="154"/>
      <c r="AQ437" s="154"/>
      <c r="AR437" s="154"/>
      <c r="AS437" s="154"/>
      <c r="AT437" s="154"/>
      <c r="AU437" s="154"/>
      <c r="AV437" s="154"/>
      <c r="AW437" s="154"/>
      <c r="AX437" s="154"/>
      <c r="AY437" s="154"/>
      <c r="AZ437" s="154"/>
      <c r="BA437" s="154"/>
      <c r="BB437" s="154"/>
      <c r="BC437" s="154"/>
      <c r="BD437" s="154"/>
      <c r="BE437" s="154"/>
      <c r="BF437" s="154"/>
      <c r="BG437" s="154"/>
      <c r="BH437" s="154"/>
    </row>
    <row r="438" spans="1:60" x14ac:dyDescent="0.2">
      <c r="A438" s="156" t="s">
        <v>126</v>
      </c>
      <c r="B438" s="162" t="s">
        <v>93</v>
      </c>
      <c r="C438" s="197" t="s">
        <v>94</v>
      </c>
      <c r="D438" s="167"/>
      <c r="E438" s="172"/>
      <c r="F438" s="175"/>
      <c r="G438" s="175">
        <f>SUMIF(AE439:AE443,"&lt;&gt;NOR",G439:G443)</f>
        <v>0</v>
      </c>
      <c r="H438" s="175"/>
      <c r="I438" s="175">
        <f>SUM(I439:I443)</f>
        <v>0</v>
      </c>
      <c r="J438" s="175"/>
      <c r="K438" s="175">
        <f>SUM(K439:K443)</f>
        <v>0</v>
      </c>
      <c r="L438" s="175"/>
      <c r="M438" s="175">
        <f>SUM(M439:M443)</f>
        <v>0</v>
      </c>
      <c r="N438" s="168"/>
      <c r="O438" s="168">
        <f>SUM(O439:O443)</f>
        <v>0.43697000000000003</v>
      </c>
      <c r="P438" s="168"/>
      <c r="Q438" s="168">
        <f>SUM(Q439:Q443)</f>
        <v>0</v>
      </c>
      <c r="R438" s="168"/>
      <c r="S438" s="168"/>
      <c r="T438" s="169"/>
      <c r="U438" s="168">
        <f>SUM(U439:U443)</f>
        <v>16.489999999999998</v>
      </c>
      <c r="AE438" t="s">
        <v>127</v>
      </c>
    </row>
    <row r="439" spans="1:60" outlineLevel="1" x14ac:dyDescent="0.2">
      <c r="A439" s="155">
        <v>109</v>
      </c>
      <c r="B439" s="161" t="s">
        <v>576</v>
      </c>
      <c r="C439" s="195" t="s">
        <v>577</v>
      </c>
      <c r="D439" s="163" t="s">
        <v>151</v>
      </c>
      <c r="E439" s="170">
        <v>20.399999999999999</v>
      </c>
      <c r="F439" s="173"/>
      <c r="G439" s="174">
        <f>ROUND(E439*F439,2)</f>
        <v>0</v>
      </c>
      <c r="H439" s="173"/>
      <c r="I439" s="174">
        <f>ROUND(E439*H439,2)</f>
        <v>0</v>
      </c>
      <c r="J439" s="173"/>
      <c r="K439" s="174">
        <f>ROUND(E439*J439,2)</f>
        <v>0</v>
      </c>
      <c r="L439" s="174">
        <v>21</v>
      </c>
      <c r="M439" s="174">
        <f>G439*(1+L439/100)</f>
        <v>0</v>
      </c>
      <c r="N439" s="164">
        <v>4.7400000000000003E-3</v>
      </c>
      <c r="O439" s="164">
        <f>ROUND(E439*N439,5)</f>
        <v>9.6699999999999994E-2</v>
      </c>
      <c r="P439" s="164">
        <v>0</v>
      </c>
      <c r="Q439" s="164">
        <f>ROUND(E439*P439,5)</f>
        <v>0</v>
      </c>
      <c r="R439" s="164"/>
      <c r="S439" s="164"/>
      <c r="T439" s="165">
        <v>0.76</v>
      </c>
      <c r="U439" s="164">
        <f>ROUND(E439*T439,2)</f>
        <v>15.5</v>
      </c>
      <c r="V439" s="154"/>
      <c r="W439" s="154"/>
      <c r="X439" s="154"/>
      <c r="Y439" s="154"/>
      <c r="Z439" s="154"/>
      <c r="AA439" s="154"/>
      <c r="AB439" s="154"/>
      <c r="AC439" s="154"/>
      <c r="AD439" s="154"/>
      <c r="AE439" s="154" t="s">
        <v>152</v>
      </c>
      <c r="AF439" s="154"/>
      <c r="AG439" s="154"/>
      <c r="AH439" s="154"/>
      <c r="AI439" s="154"/>
      <c r="AJ439" s="154"/>
      <c r="AK439" s="154"/>
      <c r="AL439" s="154"/>
      <c r="AM439" s="154"/>
      <c r="AN439" s="154"/>
      <c r="AO439" s="154"/>
      <c r="AP439" s="154"/>
      <c r="AQ439" s="154"/>
      <c r="AR439" s="154"/>
      <c r="AS439" s="154"/>
      <c r="AT439" s="154"/>
      <c r="AU439" s="154"/>
      <c r="AV439" s="154"/>
      <c r="AW439" s="154"/>
      <c r="AX439" s="154"/>
      <c r="AY439" s="154"/>
      <c r="AZ439" s="154"/>
      <c r="BA439" s="154"/>
      <c r="BB439" s="154"/>
      <c r="BC439" s="154"/>
      <c r="BD439" s="154"/>
      <c r="BE439" s="154"/>
      <c r="BF439" s="154"/>
      <c r="BG439" s="154"/>
      <c r="BH439" s="154"/>
    </row>
    <row r="440" spans="1:60" outlineLevel="1" x14ac:dyDescent="0.2">
      <c r="A440" s="155"/>
      <c r="B440" s="161"/>
      <c r="C440" s="196" t="s">
        <v>578</v>
      </c>
      <c r="D440" s="166"/>
      <c r="E440" s="171">
        <v>20.399999999999999</v>
      </c>
      <c r="F440" s="174"/>
      <c r="G440" s="174"/>
      <c r="H440" s="174"/>
      <c r="I440" s="174"/>
      <c r="J440" s="174"/>
      <c r="K440" s="174"/>
      <c r="L440" s="174"/>
      <c r="M440" s="174"/>
      <c r="N440" s="164"/>
      <c r="O440" s="164"/>
      <c r="P440" s="164"/>
      <c r="Q440" s="164"/>
      <c r="R440" s="164"/>
      <c r="S440" s="164"/>
      <c r="T440" s="165"/>
      <c r="U440" s="164"/>
      <c r="V440" s="154"/>
      <c r="W440" s="154"/>
      <c r="X440" s="154"/>
      <c r="Y440" s="154"/>
      <c r="Z440" s="154"/>
      <c r="AA440" s="154"/>
      <c r="AB440" s="154"/>
      <c r="AC440" s="154"/>
      <c r="AD440" s="154"/>
      <c r="AE440" s="154" t="s">
        <v>133</v>
      </c>
      <c r="AF440" s="154">
        <v>0</v>
      </c>
      <c r="AG440" s="154"/>
      <c r="AH440" s="154"/>
      <c r="AI440" s="154"/>
      <c r="AJ440" s="154"/>
      <c r="AK440" s="154"/>
      <c r="AL440" s="154"/>
      <c r="AM440" s="154"/>
      <c r="AN440" s="154"/>
      <c r="AO440" s="154"/>
      <c r="AP440" s="154"/>
      <c r="AQ440" s="154"/>
      <c r="AR440" s="154"/>
      <c r="AS440" s="154"/>
      <c r="AT440" s="154"/>
      <c r="AU440" s="154"/>
      <c r="AV440" s="154"/>
      <c r="AW440" s="154"/>
      <c r="AX440" s="154"/>
      <c r="AY440" s="154"/>
      <c r="AZ440" s="154"/>
      <c r="BA440" s="154"/>
      <c r="BB440" s="154"/>
      <c r="BC440" s="154"/>
      <c r="BD440" s="154"/>
      <c r="BE440" s="154"/>
      <c r="BF440" s="154"/>
      <c r="BG440" s="154"/>
      <c r="BH440" s="154"/>
    </row>
    <row r="441" spans="1:60" outlineLevel="1" x14ac:dyDescent="0.2">
      <c r="A441" s="155">
        <v>110</v>
      </c>
      <c r="B441" s="161" t="s">
        <v>579</v>
      </c>
      <c r="C441" s="195" t="s">
        <v>580</v>
      </c>
      <c r="D441" s="163" t="s">
        <v>151</v>
      </c>
      <c r="E441" s="170">
        <v>24.48</v>
      </c>
      <c r="F441" s="173"/>
      <c r="G441" s="174">
        <f>ROUND(E441*F441,2)</f>
        <v>0</v>
      </c>
      <c r="H441" s="173"/>
      <c r="I441" s="174">
        <f>ROUND(E441*H441,2)</f>
        <v>0</v>
      </c>
      <c r="J441" s="173"/>
      <c r="K441" s="174">
        <f>ROUND(E441*J441,2)</f>
        <v>0</v>
      </c>
      <c r="L441" s="174">
        <v>21</v>
      </c>
      <c r="M441" s="174">
        <f>G441*(1+L441/100)</f>
        <v>0</v>
      </c>
      <c r="N441" s="164">
        <v>1.3899999999999999E-2</v>
      </c>
      <c r="O441" s="164">
        <f>ROUND(E441*N441,5)</f>
        <v>0.34027000000000002</v>
      </c>
      <c r="P441" s="164">
        <v>0</v>
      </c>
      <c r="Q441" s="164">
        <f>ROUND(E441*P441,5)</f>
        <v>0</v>
      </c>
      <c r="R441" s="164"/>
      <c r="S441" s="164"/>
      <c r="T441" s="165">
        <v>0</v>
      </c>
      <c r="U441" s="164">
        <f>ROUND(E441*T441,2)</f>
        <v>0</v>
      </c>
      <c r="V441" s="154"/>
      <c r="W441" s="154"/>
      <c r="X441" s="154"/>
      <c r="Y441" s="154"/>
      <c r="Z441" s="154"/>
      <c r="AA441" s="154"/>
      <c r="AB441" s="154"/>
      <c r="AC441" s="154"/>
      <c r="AD441" s="154"/>
      <c r="AE441" s="154" t="s">
        <v>188</v>
      </c>
      <c r="AF441" s="154"/>
      <c r="AG441" s="154"/>
      <c r="AH441" s="154"/>
      <c r="AI441" s="154"/>
      <c r="AJ441" s="154"/>
      <c r="AK441" s="154"/>
      <c r="AL441" s="154"/>
      <c r="AM441" s="154"/>
      <c r="AN441" s="154"/>
      <c r="AO441" s="154"/>
      <c r="AP441" s="154"/>
      <c r="AQ441" s="154"/>
      <c r="AR441" s="154"/>
      <c r="AS441" s="154"/>
      <c r="AT441" s="154"/>
      <c r="AU441" s="154"/>
      <c r="AV441" s="154"/>
      <c r="AW441" s="154"/>
      <c r="AX441" s="154"/>
      <c r="AY441" s="154"/>
      <c r="AZ441" s="154"/>
      <c r="BA441" s="154"/>
      <c r="BB441" s="154"/>
      <c r="BC441" s="154"/>
      <c r="BD441" s="154"/>
      <c r="BE441" s="154"/>
      <c r="BF441" s="154"/>
      <c r="BG441" s="154"/>
      <c r="BH441" s="154"/>
    </row>
    <row r="442" spans="1:60" outlineLevel="1" x14ac:dyDescent="0.2">
      <c r="A442" s="155"/>
      <c r="B442" s="161"/>
      <c r="C442" s="196" t="s">
        <v>581</v>
      </c>
      <c r="D442" s="166"/>
      <c r="E442" s="171">
        <v>24.48</v>
      </c>
      <c r="F442" s="174"/>
      <c r="G442" s="174"/>
      <c r="H442" s="174"/>
      <c r="I442" s="174"/>
      <c r="J442" s="174"/>
      <c r="K442" s="174"/>
      <c r="L442" s="174"/>
      <c r="M442" s="174"/>
      <c r="N442" s="164"/>
      <c r="O442" s="164"/>
      <c r="P442" s="164"/>
      <c r="Q442" s="164"/>
      <c r="R442" s="164"/>
      <c r="S442" s="164"/>
      <c r="T442" s="165"/>
      <c r="U442" s="164"/>
      <c r="V442" s="154"/>
      <c r="W442" s="154"/>
      <c r="X442" s="154"/>
      <c r="Y442" s="154"/>
      <c r="Z442" s="154"/>
      <c r="AA442" s="154"/>
      <c r="AB442" s="154"/>
      <c r="AC442" s="154"/>
      <c r="AD442" s="154"/>
      <c r="AE442" s="154" t="s">
        <v>133</v>
      </c>
      <c r="AF442" s="154">
        <v>0</v>
      </c>
      <c r="AG442" s="154"/>
      <c r="AH442" s="154"/>
      <c r="AI442" s="154"/>
      <c r="AJ442" s="154"/>
      <c r="AK442" s="154"/>
      <c r="AL442" s="154"/>
      <c r="AM442" s="154"/>
      <c r="AN442" s="154"/>
      <c r="AO442" s="154"/>
      <c r="AP442" s="154"/>
      <c r="AQ442" s="154"/>
      <c r="AR442" s="154"/>
      <c r="AS442" s="154"/>
      <c r="AT442" s="154"/>
      <c r="AU442" s="154"/>
      <c r="AV442" s="154"/>
      <c r="AW442" s="154"/>
      <c r="AX442" s="154"/>
      <c r="AY442" s="154"/>
      <c r="AZ442" s="154"/>
      <c r="BA442" s="154"/>
      <c r="BB442" s="154"/>
      <c r="BC442" s="154"/>
      <c r="BD442" s="154"/>
      <c r="BE442" s="154"/>
      <c r="BF442" s="154"/>
      <c r="BG442" s="154"/>
      <c r="BH442" s="154"/>
    </row>
    <row r="443" spans="1:60" outlineLevel="1" x14ac:dyDescent="0.2">
      <c r="A443" s="155">
        <v>111</v>
      </c>
      <c r="B443" s="161" t="s">
        <v>582</v>
      </c>
      <c r="C443" s="195" t="s">
        <v>583</v>
      </c>
      <c r="D443" s="163" t="s">
        <v>447</v>
      </c>
      <c r="E443" s="170">
        <v>0.43697000000000003</v>
      </c>
      <c r="F443" s="173"/>
      <c r="G443" s="174">
        <f>ROUND(E443*F443,2)</f>
        <v>0</v>
      </c>
      <c r="H443" s="173"/>
      <c r="I443" s="174">
        <f>ROUND(E443*H443,2)</f>
        <v>0</v>
      </c>
      <c r="J443" s="173"/>
      <c r="K443" s="174">
        <f>ROUND(E443*J443,2)</f>
        <v>0</v>
      </c>
      <c r="L443" s="174">
        <v>21</v>
      </c>
      <c r="M443" s="174">
        <f>G443*(1+L443/100)</f>
        <v>0</v>
      </c>
      <c r="N443" s="164">
        <v>0</v>
      </c>
      <c r="O443" s="164">
        <f>ROUND(E443*N443,5)</f>
        <v>0</v>
      </c>
      <c r="P443" s="164">
        <v>0</v>
      </c>
      <c r="Q443" s="164">
        <f>ROUND(E443*P443,5)</f>
        <v>0</v>
      </c>
      <c r="R443" s="164"/>
      <c r="S443" s="164"/>
      <c r="T443" s="165">
        <v>2.2549999999999999</v>
      </c>
      <c r="U443" s="164">
        <f>ROUND(E443*T443,2)</f>
        <v>0.99</v>
      </c>
      <c r="V443" s="154"/>
      <c r="W443" s="154"/>
      <c r="X443" s="154"/>
      <c r="Y443" s="154"/>
      <c r="Z443" s="154"/>
      <c r="AA443" s="154"/>
      <c r="AB443" s="154"/>
      <c r="AC443" s="154"/>
      <c r="AD443" s="154"/>
      <c r="AE443" s="154" t="s">
        <v>131</v>
      </c>
      <c r="AF443" s="154"/>
      <c r="AG443" s="154"/>
      <c r="AH443" s="154"/>
      <c r="AI443" s="154"/>
      <c r="AJ443" s="154"/>
      <c r="AK443" s="154"/>
      <c r="AL443" s="154"/>
      <c r="AM443" s="154"/>
      <c r="AN443" s="154"/>
      <c r="AO443" s="154"/>
      <c r="AP443" s="154"/>
      <c r="AQ443" s="154"/>
      <c r="AR443" s="154"/>
      <c r="AS443" s="154"/>
      <c r="AT443" s="154"/>
      <c r="AU443" s="154"/>
      <c r="AV443" s="154"/>
      <c r="AW443" s="154"/>
      <c r="AX443" s="154"/>
      <c r="AY443" s="154"/>
      <c r="AZ443" s="154"/>
      <c r="BA443" s="154"/>
      <c r="BB443" s="154"/>
      <c r="BC443" s="154"/>
      <c r="BD443" s="154"/>
      <c r="BE443" s="154"/>
      <c r="BF443" s="154"/>
      <c r="BG443" s="154"/>
      <c r="BH443" s="154"/>
    </row>
    <row r="444" spans="1:60" x14ac:dyDescent="0.2">
      <c r="A444" s="156" t="s">
        <v>126</v>
      </c>
      <c r="B444" s="162" t="s">
        <v>95</v>
      </c>
      <c r="C444" s="197" t="s">
        <v>96</v>
      </c>
      <c r="D444" s="167"/>
      <c r="E444" s="172"/>
      <c r="F444" s="175"/>
      <c r="G444" s="175">
        <f>SUMIF(AE445:AE450,"&lt;&gt;NOR",G445:G450)</f>
        <v>0</v>
      </c>
      <c r="H444" s="175"/>
      <c r="I444" s="175">
        <f>SUM(I445:I450)</f>
        <v>0</v>
      </c>
      <c r="J444" s="175"/>
      <c r="K444" s="175">
        <f>SUM(K445:K450)</f>
        <v>0</v>
      </c>
      <c r="L444" s="175"/>
      <c r="M444" s="175">
        <f>SUM(M445:M450)</f>
        <v>0</v>
      </c>
      <c r="N444" s="168"/>
      <c r="O444" s="168">
        <f>SUM(O445:O450)</f>
        <v>0</v>
      </c>
      <c r="P444" s="168"/>
      <c r="Q444" s="168">
        <f>SUM(Q445:Q450)</f>
        <v>0</v>
      </c>
      <c r="R444" s="168"/>
      <c r="S444" s="168"/>
      <c r="T444" s="169"/>
      <c r="U444" s="168">
        <f>SUM(U445:U450)</f>
        <v>0</v>
      </c>
      <c r="AE444" t="s">
        <v>127</v>
      </c>
    </row>
    <row r="445" spans="1:60" ht="22.5" outlineLevel="1" x14ac:dyDescent="0.2">
      <c r="A445" s="155">
        <v>112</v>
      </c>
      <c r="B445" s="161" t="s">
        <v>584</v>
      </c>
      <c r="C445" s="195" t="s">
        <v>585</v>
      </c>
      <c r="D445" s="163" t="s">
        <v>356</v>
      </c>
      <c r="E445" s="170">
        <v>3</v>
      </c>
      <c r="F445" s="173"/>
      <c r="G445" s="174">
        <f>ROUND(E445*F445,2)</f>
        <v>0</v>
      </c>
      <c r="H445" s="173"/>
      <c r="I445" s="174">
        <f>ROUND(E445*H445,2)</f>
        <v>0</v>
      </c>
      <c r="J445" s="173"/>
      <c r="K445" s="174">
        <f>ROUND(E445*J445,2)</f>
        <v>0</v>
      </c>
      <c r="L445" s="174">
        <v>21</v>
      </c>
      <c r="M445" s="174">
        <f>G445*(1+L445/100)</f>
        <v>0</v>
      </c>
      <c r="N445" s="164">
        <v>0</v>
      </c>
      <c r="O445" s="164">
        <f>ROUND(E445*N445,5)</f>
        <v>0</v>
      </c>
      <c r="P445" s="164">
        <v>0</v>
      </c>
      <c r="Q445" s="164">
        <f>ROUND(E445*P445,5)</f>
        <v>0</v>
      </c>
      <c r="R445" s="164"/>
      <c r="S445" s="164"/>
      <c r="T445" s="165">
        <v>0</v>
      </c>
      <c r="U445" s="164">
        <f>ROUND(E445*T445,2)</f>
        <v>0</v>
      </c>
      <c r="V445" s="154"/>
      <c r="W445" s="154"/>
      <c r="X445" s="154"/>
      <c r="Y445" s="154"/>
      <c r="Z445" s="154"/>
      <c r="AA445" s="154"/>
      <c r="AB445" s="154"/>
      <c r="AC445" s="154"/>
      <c r="AD445" s="154"/>
      <c r="AE445" s="154" t="s">
        <v>131</v>
      </c>
      <c r="AF445" s="154"/>
      <c r="AG445" s="154"/>
      <c r="AH445" s="154"/>
      <c r="AI445" s="154"/>
      <c r="AJ445" s="154"/>
      <c r="AK445" s="154"/>
      <c r="AL445" s="154"/>
      <c r="AM445" s="154"/>
      <c r="AN445" s="154"/>
      <c r="AO445" s="154"/>
      <c r="AP445" s="154"/>
      <c r="AQ445" s="154"/>
      <c r="AR445" s="154"/>
      <c r="AS445" s="154"/>
      <c r="AT445" s="154"/>
      <c r="AU445" s="154"/>
      <c r="AV445" s="154"/>
      <c r="AW445" s="154"/>
      <c r="AX445" s="154"/>
      <c r="AY445" s="154"/>
      <c r="AZ445" s="154"/>
      <c r="BA445" s="154"/>
      <c r="BB445" s="154"/>
      <c r="BC445" s="154"/>
      <c r="BD445" s="154"/>
      <c r="BE445" s="154"/>
      <c r="BF445" s="154"/>
      <c r="BG445" s="154"/>
      <c r="BH445" s="154"/>
    </row>
    <row r="446" spans="1:60" outlineLevel="1" x14ac:dyDescent="0.2">
      <c r="A446" s="155"/>
      <c r="B446" s="161"/>
      <c r="C446" s="196" t="s">
        <v>586</v>
      </c>
      <c r="D446" s="166"/>
      <c r="E446" s="171">
        <v>1</v>
      </c>
      <c r="F446" s="174"/>
      <c r="G446" s="174"/>
      <c r="H446" s="174"/>
      <c r="I446" s="174"/>
      <c r="J446" s="174"/>
      <c r="K446" s="174"/>
      <c r="L446" s="174"/>
      <c r="M446" s="174"/>
      <c r="N446" s="164"/>
      <c r="O446" s="164"/>
      <c r="P446" s="164"/>
      <c r="Q446" s="164"/>
      <c r="R446" s="164"/>
      <c r="S446" s="164"/>
      <c r="T446" s="165"/>
      <c r="U446" s="164"/>
      <c r="V446" s="154"/>
      <c r="W446" s="154"/>
      <c r="X446" s="154"/>
      <c r="Y446" s="154"/>
      <c r="Z446" s="154"/>
      <c r="AA446" s="154"/>
      <c r="AB446" s="154"/>
      <c r="AC446" s="154"/>
      <c r="AD446" s="154"/>
      <c r="AE446" s="154" t="s">
        <v>133</v>
      </c>
      <c r="AF446" s="154">
        <v>0</v>
      </c>
      <c r="AG446" s="154"/>
      <c r="AH446" s="154"/>
      <c r="AI446" s="154"/>
      <c r="AJ446" s="154"/>
      <c r="AK446" s="154"/>
      <c r="AL446" s="154"/>
      <c r="AM446" s="154"/>
      <c r="AN446" s="154"/>
      <c r="AO446" s="154"/>
      <c r="AP446" s="154"/>
      <c r="AQ446" s="154"/>
      <c r="AR446" s="154"/>
      <c r="AS446" s="154"/>
      <c r="AT446" s="154"/>
      <c r="AU446" s="154"/>
      <c r="AV446" s="154"/>
      <c r="AW446" s="154"/>
      <c r="AX446" s="154"/>
      <c r="AY446" s="154"/>
      <c r="AZ446" s="154"/>
      <c r="BA446" s="154"/>
      <c r="BB446" s="154"/>
      <c r="BC446" s="154"/>
      <c r="BD446" s="154"/>
      <c r="BE446" s="154"/>
      <c r="BF446" s="154"/>
      <c r="BG446" s="154"/>
      <c r="BH446" s="154"/>
    </row>
    <row r="447" spans="1:60" outlineLevel="1" x14ac:dyDescent="0.2">
      <c r="A447" s="155"/>
      <c r="B447" s="161"/>
      <c r="C447" s="196" t="s">
        <v>587</v>
      </c>
      <c r="D447" s="166"/>
      <c r="E447" s="171">
        <v>1</v>
      </c>
      <c r="F447" s="174"/>
      <c r="G447" s="174"/>
      <c r="H447" s="174"/>
      <c r="I447" s="174"/>
      <c r="J447" s="174"/>
      <c r="K447" s="174"/>
      <c r="L447" s="174"/>
      <c r="M447" s="174"/>
      <c r="N447" s="164"/>
      <c r="O447" s="164"/>
      <c r="P447" s="164"/>
      <c r="Q447" s="164"/>
      <c r="R447" s="164"/>
      <c r="S447" s="164"/>
      <c r="T447" s="165"/>
      <c r="U447" s="164"/>
      <c r="V447" s="154"/>
      <c r="W447" s="154"/>
      <c r="X447" s="154"/>
      <c r="Y447" s="154"/>
      <c r="Z447" s="154"/>
      <c r="AA447" s="154"/>
      <c r="AB447" s="154"/>
      <c r="AC447" s="154"/>
      <c r="AD447" s="154"/>
      <c r="AE447" s="154" t="s">
        <v>133</v>
      </c>
      <c r="AF447" s="154">
        <v>0</v>
      </c>
      <c r="AG447" s="154"/>
      <c r="AH447" s="154"/>
      <c r="AI447" s="154"/>
      <c r="AJ447" s="154"/>
      <c r="AK447" s="154"/>
      <c r="AL447" s="154"/>
      <c r="AM447" s="154"/>
      <c r="AN447" s="154"/>
      <c r="AO447" s="154"/>
      <c r="AP447" s="154"/>
      <c r="AQ447" s="154"/>
      <c r="AR447" s="154"/>
      <c r="AS447" s="154"/>
      <c r="AT447" s="154"/>
      <c r="AU447" s="154"/>
      <c r="AV447" s="154"/>
      <c r="AW447" s="154"/>
      <c r="AX447" s="154"/>
      <c r="AY447" s="154"/>
      <c r="AZ447" s="154"/>
      <c r="BA447" s="154"/>
      <c r="BB447" s="154"/>
      <c r="BC447" s="154"/>
      <c r="BD447" s="154"/>
      <c r="BE447" s="154"/>
      <c r="BF447" s="154"/>
      <c r="BG447" s="154"/>
      <c r="BH447" s="154"/>
    </row>
    <row r="448" spans="1:60" outlineLevel="1" x14ac:dyDescent="0.2">
      <c r="A448" s="155"/>
      <c r="B448" s="161"/>
      <c r="C448" s="196" t="s">
        <v>588</v>
      </c>
      <c r="D448" s="166"/>
      <c r="E448" s="171">
        <v>1</v>
      </c>
      <c r="F448" s="174"/>
      <c r="G448" s="174"/>
      <c r="H448" s="174"/>
      <c r="I448" s="174"/>
      <c r="J448" s="174"/>
      <c r="K448" s="174"/>
      <c r="L448" s="174"/>
      <c r="M448" s="174"/>
      <c r="N448" s="164"/>
      <c r="O448" s="164"/>
      <c r="P448" s="164"/>
      <c r="Q448" s="164"/>
      <c r="R448" s="164"/>
      <c r="S448" s="164"/>
      <c r="T448" s="165"/>
      <c r="U448" s="164"/>
      <c r="V448" s="154"/>
      <c r="W448" s="154"/>
      <c r="X448" s="154"/>
      <c r="Y448" s="154"/>
      <c r="Z448" s="154"/>
      <c r="AA448" s="154"/>
      <c r="AB448" s="154"/>
      <c r="AC448" s="154"/>
      <c r="AD448" s="154"/>
      <c r="AE448" s="154" t="s">
        <v>133</v>
      </c>
      <c r="AF448" s="154">
        <v>0</v>
      </c>
      <c r="AG448" s="154"/>
      <c r="AH448" s="154"/>
      <c r="AI448" s="154"/>
      <c r="AJ448" s="154"/>
      <c r="AK448" s="154"/>
      <c r="AL448" s="154"/>
      <c r="AM448" s="154"/>
      <c r="AN448" s="154"/>
      <c r="AO448" s="154"/>
      <c r="AP448" s="154"/>
      <c r="AQ448" s="154"/>
      <c r="AR448" s="154"/>
      <c r="AS448" s="154"/>
      <c r="AT448" s="154"/>
      <c r="AU448" s="154"/>
      <c r="AV448" s="154"/>
      <c r="AW448" s="154"/>
      <c r="AX448" s="154"/>
      <c r="AY448" s="154"/>
      <c r="AZ448" s="154"/>
      <c r="BA448" s="154"/>
      <c r="BB448" s="154"/>
      <c r="BC448" s="154"/>
      <c r="BD448" s="154"/>
      <c r="BE448" s="154"/>
      <c r="BF448" s="154"/>
      <c r="BG448" s="154"/>
      <c r="BH448" s="154"/>
    </row>
    <row r="449" spans="1:60" outlineLevel="1" x14ac:dyDescent="0.2">
      <c r="A449" s="155">
        <v>113</v>
      </c>
      <c r="B449" s="161" t="s">
        <v>589</v>
      </c>
      <c r="C449" s="195" t="s">
        <v>590</v>
      </c>
      <c r="D449" s="163" t="s">
        <v>366</v>
      </c>
      <c r="E449" s="170">
        <v>12</v>
      </c>
      <c r="F449" s="173"/>
      <c r="G449" s="174">
        <f>ROUND(E449*F449,2)</f>
        <v>0</v>
      </c>
      <c r="H449" s="173"/>
      <c r="I449" s="174">
        <f>ROUND(E449*H449,2)</f>
        <v>0</v>
      </c>
      <c r="J449" s="173"/>
      <c r="K449" s="174">
        <f>ROUND(E449*J449,2)</f>
        <v>0</v>
      </c>
      <c r="L449" s="174">
        <v>21</v>
      </c>
      <c r="M449" s="174">
        <f>G449*(1+L449/100)</f>
        <v>0</v>
      </c>
      <c r="N449" s="164">
        <v>0</v>
      </c>
      <c r="O449" s="164">
        <f>ROUND(E449*N449,5)</f>
        <v>0</v>
      </c>
      <c r="P449" s="164">
        <v>0</v>
      </c>
      <c r="Q449" s="164">
        <f>ROUND(E449*P449,5)</f>
        <v>0</v>
      </c>
      <c r="R449" s="164"/>
      <c r="S449" s="164"/>
      <c r="T449" s="165">
        <v>0</v>
      </c>
      <c r="U449" s="164">
        <f>ROUND(E449*T449,2)</f>
        <v>0</v>
      </c>
      <c r="V449" s="154"/>
      <c r="W449" s="154"/>
      <c r="X449" s="154"/>
      <c r="Y449" s="154"/>
      <c r="Z449" s="154"/>
      <c r="AA449" s="154"/>
      <c r="AB449" s="154"/>
      <c r="AC449" s="154"/>
      <c r="AD449" s="154"/>
      <c r="AE449" s="154" t="s">
        <v>131</v>
      </c>
      <c r="AF449" s="154"/>
      <c r="AG449" s="154"/>
      <c r="AH449" s="154"/>
      <c r="AI449" s="154"/>
      <c r="AJ449" s="154"/>
      <c r="AK449" s="154"/>
      <c r="AL449" s="154"/>
      <c r="AM449" s="154"/>
      <c r="AN449" s="154"/>
      <c r="AO449" s="154"/>
      <c r="AP449" s="154"/>
      <c r="AQ449" s="154"/>
      <c r="AR449" s="154"/>
      <c r="AS449" s="154"/>
      <c r="AT449" s="154"/>
      <c r="AU449" s="154"/>
      <c r="AV449" s="154"/>
      <c r="AW449" s="154"/>
      <c r="AX449" s="154"/>
      <c r="AY449" s="154"/>
      <c r="AZ449" s="154"/>
      <c r="BA449" s="154"/>
      <c r="BB449" s="154"/>
      <c r="BC449" s="154"/>
      <c r="BD449" s="154"/>
      <c r="BE449" s="154"/>
      <c r="BF449" s="154"/>
      <c r="BG449" s="154"/>
      <c r="BH449" s="154"/>
    </row>
    <row r="450" spans="1:60" outlineLevel="1" x14ac:dyDescent="0.2">
      <c r="A450" s="155"/>
      <c r="B450" s="161"/>
      <c r="C450" s="196" t="s">
        <v>591</v>
      </c>
      <c r="D450" s="166"/>
      <c r="E450" s="171">
        <v>12</v>
      </c>
      <c r="F450" s="174"/>
      <c r="G450" s="174"/>
      <c r="H450" s="174"/>
      <c r="I450" s="174"/>
      <c r="J450" s="174"/>
      <c r="K450" s="174"/>
      <c r="L450" s="174"/>
      <c r="M450" s="174"/>
      <c r="N450" s="164"/>
      <c r="O450" s="164"/>
      <c r="P450" s="164"/>
      <c r="Q450" s="164"/>
      <c r="R450" s="164"/>
      <c r="S450" s="164"/>
      <c r="T450" s="165"/>
      <c r="U450" s="164"/>
      <c r="V450" s="154"/>
      <c r="W450" s="154"/>
      <c r="X450" s="154"/>
      <c r="Y450" s="154"/>
      <c r="Z450" s="154"/>
      <c r="AA450" s="154"/>
      <c r="AB450" s="154"/>
      <c r="AC450" s="154"/>
      <c r="AD450" s="154"/>
      <c r="AE450" s="154" t="s">
        <v>133</v>
      </c>
      <c r="AF450" s="154">
        <v>0</v>
      </c>
      <c r="AG450" s="154"/>
      <c r="AH450" s="154"/>
      <c r="AI450" s="154"/>
      <c r="AJ450" s="154"/>
      <c r="AK450" s="154"/>
      <c r="AL450" s="154"/>
      <c r="AM450" s="154"/>
      <c r="AN450" s="154"/>
      <c r="AO450" s="154"/>
      <c r="AP450" s="154"/>
      <c r="AQ450" s="154"/>
      <c r="AR450" s="154"/>
      <c r="AS450" s="154"/>
      <c r="AT450" s="154"/>
      <c r="AU450" s="154"/>
      <c r="AV450" s="154"/>
      <c r="AW450" s="154"/>
      <c r="AX450" s="154"/>
      <c r="AY450" s="154"/>
      <c r="AZ450" s="154"/>
      <c r="BA450" s="154"/>
      <c r="BB450" s="154"/>
      <c r="BC450" s="154"/>
      <c r="BD450" s="154"/>
      <c r="BE450" s="154"/>
      <c r="BF450" s="154"/>
      <c r="BG450" s="154"/>
      <c r="BH450" s="154"/>
    </row>
    <row r="451" spans="1:60" x14ac:dyDescent="0.2">
      <c r="A451" s="156" t="s">
        <v>126</v>
      </c>
      <c r="B451" s="162" t="s">
        <v>97</v>
      </c>
      <c r="C451" s="197" t="s">
        <v>98</v>
      </c>
      <c r="D451" s="167"/>
      <c r="E451" s="172"/>
      <c r="F451" s="175"/>
      <c r="G451" s="175">
        <f>SUMIF(AE452:AE453,"&lt;&gt;NOR",G452:G453)</f>
        <v>0</v>
      </c>
      <c r="H451" s="175"/>
      <c r="I451" s="175">
        <f>SUM(I452:I453)</f>
        <v>0</v>
      </c>
      <c r="J451" s="175"/>
      <c r="K451" s="175">
        <f>SUM(K452:K453)</f>
        <v>0</v>
      </c>
      <c r="L451" s="175"/>
      <c r="M451" s="175">
        <f>SUM(M452:M453)</f>
        <v>0</v>
      </c>
      <c r="N451" s="168"/>
      <c r="O451" s="168">
        <f>SUM(O452:O453)</f>
        <v>0</v>
      </c>
      <c r="P451" s="168"/>
      <c r="Q451" s="168">
        <f>SUM(Q452:Q453)</f>
        <v>0</v>
      </c>
      <c r="R451" s="168"/>
      <c r="S451" s="168"/>
      <c r="T451" s="169"/>
      <c r="U451" s="168">
        <f>SUM(U452:U453)</f>
        <v>0</v>
      </c>
      <c r="AE451" t="s">
        <v>127</v>
      </c>
    </row>
    <row r="452" spans="1:60" outlineLevel="1" x14ac:dyDescent="0.2">
      <c r="A452" s="155">
        <v>114</v>
      </c>
      <c r="B452" s="161" t="s">
        <v>592</v>
      </c>
      <c r="C452" s="195" t="s">
        <v>593</v>
      </c>
      <c r="D452" s="163" t="s">
        <v>356</v>
      </c>
      <c r="E452" s="170">
        <v>1</v>
      </c>
      <c r="F452" s="173"/>
      <c r="G452" s="174">
        <f>ROUND(E452*F452,2)</f>
        <v>0</v>
      </c>
      <c r="H452" s="173"/>
      <c r="I452" s="174">
        <f>ROUND(E452*H452,2)</f>
        <v>0</v>
      </c>
      <c r="J452" s="173"/>
      <c r="K452" s="174">
        <f>ROUND(E452*J452,2)</f>
        <v>0</v>
      </c>
      <c r="L452" s="174">
        <v>21</v>
      </c>
      <c r="M452" s="174">
        <f>G452*(1+L452/100)</f>
        <v>0</v>
      </c>
      <c r="N452" s="164">
        <v>0</v>
      </c>
      <c r="O452" s="164">
        <f>ROUND(E452*N452,5)</f>
        <v>0</v>
      </c>
      <c r="P452" s="164">
        <v>0</v>
      </c>
      <c r="Q452" s="164">
        <f>ROUND(E452*P452,5)</f>
        <v>0</v>
      </c>
      <c r="R452" s="164"/>
      <c r="S452" s="164"/>
      <c r="T452" s="165">
        <v>0</v>
      </c>
      <c r="U452" s="164">
        <f>ROUND(E452*T452,2)</f>
        <v>0</v>
      </c>
      <c r="V452" s="154"/>
      <c r="W452" s="154"/>
      <c r="X452" s="154"/>
      <c r="Y452" s="154"/>
      <c r="Z452" s="154"/>
      <c r="AA452" s="154"/>
      <c r="AB452" s="154"/>
      <c r="AC452" s="154"/>
      <c r="AD452" s="154"/>
      <c r="AE452" s="154" t="s">
        <v>131</v>
      </c>
      <c r="AF452" s="154"/>
      <c r="AG452" s="154"/>
      <c r="AH452" s="154"/>
      <c r="AI452" s="154"/>
      <c r="AJ452" s="154"/>
      <c r="AK452" s="154"/>
      <c r="AL452" s="154"/>
      <c r="AM452" s="154"/>
      <c r="AN452" s="154"/>
      <c r="AO452" s="154"/>
      <c r="AP452" s="154"/>
      <c r="AQ452" s="154"/>
      <c r="AR452" s="154"/>
      <c r="AS452" s="154"/>
      <c r="AT452" s="154"/>
      <c r="AU452" s="154"/>
      <c r="AV452" s="154"/>
      <c r="AW452" s="154"/>
      <c r="AX452" s="154"/>
      <c r="AY452" s="154"/>
      <c r="AZ452" s="154"/>
      <c r="BA452" s="154"/>
      <c r="BB452" s="154"/>
      <c r="BC452" s="154"/>
      <c r="BD452" s="154"/>
      <c r="BE452" s="154"/>
      <c r="BF452" s="154"/>
      <c r="BG452" s="154"/>
      <c r="BH452" s="154"/>
    </row>
    <row r="453" spans="1:60" outlineLevel="1" x14ac:dyDescent="0.2">
      <c r="A453" s="184"/>
      <c r="B453" s="185"/>
      <c r="C453" s="198" t="s">
        <v>55</v>
      </c>
      <c r="D453" s="186"/>
      <c r="E453" s="187">
        <v>1</v>
      </c>
      <c r="F453" s="188"/>
      <c r="G453" s="188"/>
      <c r="H453" s="188"/>
      <c r="I453" s="188"/>
      <c r="J453" s="188"/>
      <c r="K453" s="188"/>
      <c r="L453" s="188"/>
      <c r="M453" s="188"/>
      <c r="N453" s="189"/>
      <c r="O453" s="189"/>
      <c r="P453" s="189"/>
      <c r="Q453" s="189"/>
      <c r="R453" s="189"/>
      <c r="S453" s="189"/>
      <c r="T453" s="190"/>
      <c r="U453" s="189"/>
      <c r="V453" s="154"/>
      <c r="W453" s="154"/>
      <c r="X453" s="154"/>
      <c r="Y453" s="154"/>
      <c r="Z453" s="154"/>
      <c r="AA453" s="154"/>
      <c r="AB453" s="154"/>
      <c r="AC453" s="154"/>
      <c r="AD453" s="154"/>
      <c r="AE453" s="154" t="s">
        <v>133</v>
      </c>
      <c r="AF453" s="154">
        <v>0</v>
      </c>
      <c r="AG453" s="154"/>
      <c r="AH453" s="154"/>
      <c r="AI453" s="154"/>
      <c r="AJ453" s="154"/>
      <c r="AK453" s="154"/>
      <c r="AL453" s="154"/>
      <c r="AM453" s="154"/>
      <c r="AN453" s="154"/>
      <c r="AO453" s="154"/>
      <c r="AP453" s="154"/>
      <c r="AQ453" s="154"/>
      <c r="AR453" s="154"/>
      <c r="AS453" s="154"/>
      <c r="AT453" s="154"/>
      <c r="AU453" s="154"/>
      <c r="AV453" s="154"/>
      <c r="AW453" s="154"/>
      <c r="AX453" s="154"/>
      <c r="AY453" s="154"/>
      <c r="AZ453" s="154"/>
      <c r="BA453" s="154"/>
      <c r="BB453" s="154"/>
      <c r="BC453" s="154"/>
      <c r="BD453" s="154"/>
      <c r="BE453" s="154"/>
      <c r="BF453" s="154"/>
      <c r="BG453" s="154"/>
      <c r="BH453" s="154"/>
    </row>
    <row r="454" spans="1:60" x14ac:dyDescent="0.2">
      <c r="A454" s="6"/>
      <c r="B454" s="7" t="s">
        <v>594</v>
      </c>
      <c r="C454" s="199" t="s">
        <v>594</v>
      </c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AC454">
        <v>15</v>
      </c>
      <c r="AD454">
        <v>21</v>
      </c>
    </row>
    <row r="455" spans="1:60" x14ac:dyDescent="0.2">
      <c r="A455" s="191"/>
      <c r="B455" s="192">
        <v>26</v>
      </c>
      <c r="C455" s="200" t="s">
        <v>594</v>
      </c>
      <c r="D455" s="193"/>
      <c r="E455" s="193"/>
      <c r="F455" s="193"/>
      <c r="G455" s="194">
        <f>G8+G33+G42+G45+G75+G239+G244+G247+G258+G281+G296+G313+G328+G332+G342+G364+G370+G373+G382+G438+G444+G451</f>
        <v>0</v>
      </c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AC455">
        <f>SUMIF(L7:L453,AC454,G7:G453)</f>
        <v>0</v>
      </c>
      <c r="AD455">
        <f>SUMIF(L7:L453,AD454,G7:G453)</f>
        <v>0</v>
      </c>
      <c r="AE455" t="s">
        <v>595</v>
      </c>
    </row>
    <row r="456" spans="1:60" x14ac:dyDescent="0.2">
      <c r="A456" s="6"/>
      <c r="B456" s="7" t="s">
        <v>594</v>
      </c>
      <c r="C456" s="199" t="s">
        <v>594</v>
      </c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</row>
    <row r="457" spans="1:60" x14ac:dyDescent="0.2">
      <c r="A457" s="6"/>
      <c r="B457" s="7" t="s">
        <v>594</v>
      </c>
      <c r="C457" s="199" t="s">
        <v>594</v>
      </c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</row>
    <row r="458" spans="1:60" x14ac:dyDescent="0.2">
      <c r="A458" s="274">
        <v>33</v>
      </c>
      <c r="B458" s="274"/>
      <c r="C458" s="275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</row>
    <row r="459" spans="1:60" x14ac:dyDescent="0.2">
      <c r="A459" s="255"/>
      <c r="B459" s="256"/>
      <c r="C459" s="257"/>
      <c r="D459" s="256"/>
      <c r="E459" s="256"/>
      <c r="F459" s="256"/>
      <c r="G459" s="258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AE459" t="s">
        <v>596</v>
      </c>
    </row>
    <row r="460" spans="1:60" x14ac:dyDescent="0.2">
      <c r="A460" s="259"/>
      <c r="B460" s="260"/>
      <c r="C460" s="261"/>
      <c r="D460" s="260"/>
      <c r="E460" s="260"/>
      <c r="F460" s="260"/>
      <c r="G460" s="262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</row>
    <row r="461" spans="1:60" x14ac:dyDescent="0.2">
      <c r="A461" s="259"/>
      <c r="B461" s="260"/>
      <c r="C461" s="261"/>
      <c r="D461" s="260"/>
      <c r="E461" s="260"/>
      <c r="F461" s="260"/>
      <c r="G461" s="262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</row>
    <row r="462" spans="1:60" x14ac:dyDescent="0.2">
      <c r="A462" s="259"/>
      <c r="B462" s="260"/>
      <c r="C462" s="261"/>
      <c r="D462" s="260"/>
      <c r="E462" s="260"/>
      <c r="F462" s="260"/>
      <c r="G462" s="262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</row>
    <row r="463" spans="1:60" x14ac:dyDescent="0.2">
      <c r="A463" s="263"/>
      <c r="B463" s="264"/>
      <c r="C463" s="265"/>
      <c r="D463" s="264"/>
      <c r="E463" s="264"/>
      <c r="F463" s="264"/>
      <c r="G463" s="26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</row>
    <row r="464" spans="1:60" x14ac:dyDescent="0.2">
      <c r="A464" s="6"/>
      <c r="B464" s="7" t="s">
        <v>594</v>
      </c>
      <c r="C464" s="199" t="s">
        <v>594</v>
      </c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</row>
    <row r="465" spans="3:31" x14ac:dyDescent="0.2">
      <c r="C465" s="201"/>
      <c r="AE465" t="s">
        <v>597</v>
      </c>
    </row>
  </sheetData>
  <mergeCells count="6">
    <mergeCell ref="A459:G463"/>
    <mergeCell ref="A1:G1"/>
    <mergeCell ref="C2:G2"/>
    <mergeCell ref="C3:G3"/>
    <mergeCell ref="C4:G4"/>
    <mergeCell ref="A458:C458"/>
  </mergeCells>
  <pageMargins left="0.25" right="0.25" top="0.75" bottom="0.75" header="0.3" footer="0.3"/>
  <pageSetup paperSize="9" scale="89" fitToHeight="0" orientation="portrait" r:id="rId1"/>
  <headerFooter>
    <oddHeader>&amp;R&amp;"-,Obyčejné"&amp;12Příloha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Král Radim</cp:lastModifiedBy>
  <cp:lastPrinted>2022-02-02T08:31:11Z</cp:lastPrinted>
  <dcterms:created xsi:type="dcterms:W3CDTF">2009-04-08T07:15:50Z</dcterms:created>
  <dcterms:modified xsi:type="dcterms:W3CDTF">2022-02-09T13:00:16Z</dcterms:modified>
</cp:coreProperties>
</file>